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ngerikesykkelklubb.sharepoint.com/sites/Dokumentsenter/Delte dokumenter/Styret/Årsmøtet/2021/"/>
    </mc:Choice>
  </mc:AlternateContent>
  <xr:revisionPtr revIDLastSave="45" documentId="8_{93BE8E75-22EF-4085-94A3-F015E22D0F55}" xr6:coauthVersionLast="45" xr6:coauthVersionMax="45" xr10:uidLastSave="{A370E1B7-0078-49EE-B77F-0E9649FDF6AB}"/>
  <bookViews>
    <workbookView xWindow="-120" yWindow="-120" windowWidth="29040" windowHeight="15840" xr2:uid="{2F7F9A36-ECA4-45D2-87EF-4E9C69022BB3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64" i="1"/>
  <c r="E89" i="1"/>
  <c r="E110" i="1"/>
  <c r="E129" i="1"/>
  <c r="E148" i="1"/>
  <c r="E168" i="1"/>
  <c r="E39" i="1"/>
  <c r="E65" i="1"/>
  <c r="E90" i="1"/>
  <c r="E111" i="1"/>
  <c r="E130" i="1"/>
  <c r="E149" i="1"/>
  <c r="E169" i="1"/>
  <c r="E53" i="1"/>
  <c r="E104" i="1"/>
  <c r="E52" i="1"/>
  <c r="E103" i="1"/>
  <c r="E50" i="1"/>
  <c r="E77" i="1"/>
  <c r="E101" i="1"/>
  <c r="E122" i="1"/>
  <c r="E141" i="1"/>
  <c r="E161" i="1"/>
  <c r="E180" i="1"/>
  <c r="E49" i="1"/>
  <c r="E76" i="1"/>
  <c r="E100" i="1"/>
  <c r="E121" i="1"/>
  <c r="E140" i="1"/>
  <c r="E160" i="1"/>
  <c r="E179" i="1"/>
  <c r="E48" i="1"/>
  <c r="E75" i="1"/>
  <c r="E99" i="1"/>
  <c r="E120" i="1"/>
  <c r="E139" i="1"/>
  <c r="E159" i="1"/>
  <c r="E178" i="1"/>
  <c r="E47" i="1"/>
  <c r="E73" i="1"/>
  <c r="E98" i="1"/>
  <c r="E119" i="1"/>
  <c r="E138" i="1"/>
  <c r="E157" i="1"/>
  <c r="E177" i="1"/>
  <c r="E46" i="1"/>
  <c r="E72" i="1"/>
  <c r="E97" i="1"/>
  <c r="E118" i="1"/>
  <c r="E137" i="1"/>
  <c r="E156" i="1"/>
  <c r="E176" i="1"/>
  <c r="E45" i="1"/>
  <c r="E71" i="1"/>
  <c r="E96" i="1"/>
  <c r="E117" i="1"/>
  <c r="E136" i="1"/>
  <c r="E155" i="1"/>
  <c r="E175" i="1"/>
  <c r="E44" i="1"/>
  <c r="E70" i="1"/>
  <c r="E95" i="1"/>
  <c r="E116" i="1"/>
  <c r="E135" i="1"/>
  <c r="E154" i="1"/>
  <c r="E174" i="1"/>
  <c r="E43" i="1"/>
  <c r="E69" i="1"/>
  <c r="E94" i="1"/>
  <c r="E115" i="1"/>
  <c r="E134" i="1"/>
  <c r="E153" i="1"/>
  <c r="E173" i="1"/>
  <c r="E42" i="1"/>
  <c r="E68" i="1"/>
  <c r="E93" i="1"/>
  <c r="E114" i="1"/>
  <c r="E133" i="1"/>
  <c r="E152" i="1"/>
  <c r="E172" i="1"/>
  <c r="E41" i="1"/>
  <c r="E67" i="1"/>
  <c r="E92" i="1"/>
  <c r="E113" i="1"/>
  <c r="E132" i="1"/>
  <c r="E151" i="1"/>
  <c r="E171" i="1"/>
  <c r="E40" i="1"/>
  <c r="E66" i="1"/>
  <c r="E91" i="1"/>
  <c r="E112" i="1"/>
  <c r="E131" i="1"/>
  <c r="E150" i="1"/>
  <c r="E170" i="1"/>
  <c r="C30" i="1"/>
  <c r="C238" i="1"/>
  <c r="C37" i="1"/>
  <c r="C54" i="1"/>
  <c r="C80" i="1"/>
  <c r="C105" i="1"/>
  <c r="C125" i="1"/>
  <c r="C144" i="1"/>
  <c r="C164" i="1"/>
  <c r="C235" i="1"/>
  <c r="C183" i="1"/>
  <c r="C237" i="1"/>
  <c r="C241" i="1"/>
  <c r="F235" i="1"/>
  <c r="D235" i="1"/>
  <c r="F191" i="1"/>
  <c r="F208" i="1"/>
  <c r="F209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3" i="1"/>
  <c r="G183" i="1"/>
  <c r="F183" i="1"/>
  <c r="E183" i="1"/>
  <c r="D183" i="1"/>
  <c r="H148" i="1"/>
  <c r="H149" i="1"/>
  <c r="H150" i="1"/>
  <c r="H151" i="1"/>
  <c r="H152" i="1"/>
  <c r="H153" i="1"/>
  <c r="H154" i="1"/>
  <c r="H155" i="1"/>
  <c r="H156" i="1"/>
  <c r="H157" i="1"/>
  <c r="H159" i="1"/>
  <c r="H160" i="1"/>
  <c r="H161" i="1"/>
  <c r="H164" i="1"/>
  <c r="G164" i="1"/>
  <c r="F164" i="1"/>
  <c r="E164" i="1"/>
  <c r="D164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4" i="1"/>
  <c r="G144" i="1"/>
  <c r="F144" i="1"/>
  <c r="E144" i="1"/>
  <c r="D144" i="1"/>
  <c r="H141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5" i="1"/>
  <c r="G125" i="1"/>
  <c r="F125" i="1"/>
  <c r="E125" i="1"/>
  <c r="D125" i="1"/>
  <c r="E108" i="1"/>
  <c r="E107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5" i="1"/>
  <c r="G105" i="1"/>
  <c r="F105" i="1"/>
  <c r="E105" i="1"/>
  <c r="D88" i="1"/>
  <c r="D105" i="1"/>
  <c r="H64" i="1"/>
  <c r="H65" i="1"/>
  <c r="H66" i="1"/>
  <c r="H67" i="1"/>
  <c r="H68" i="1"/>
  <c r="H69" i="1"/>
  <c r="H70" i="1"/>
  <c r="H71" i="1"/>
  <c r="H72" i="1"/>
  <c r="H73" i="1"/>
  <c r="H75" i="1"/>
  <c r="H76" i="1"/>
  <c r="H77" i="1"/>
  <c r="H80" i="1"/>
  <c r="G80" i="1"/>
  <c r="F80" i="1"/>
  <c r="E80" i="1"/>
  <c r="D63" i="1"/>
  <c r="D80" i="1"/>
  <c r="C55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4" i="1"/>
  <c r="G54" i="1"/>
  <c r="F37" i="1"/>
  <c r="F54" i="1"/>
  <c r="E54" i="1"/>
  <c r="D37" i="1"/>
  <c r="D54" i="1"/>
  <c r="G30" i="1"/>
  <c r="F30" i="1"/>
  <c r="D30" i="1"/>
</calcChain>
</file>

<file path=xl/sharedStrings.xml><?xml version="1.0" encoding="utf-8"?>
<sst xmlns="http://schemas.openxmlformats.org/spreadsheetml/2006/main" count="275" uniqueCount="126">
  <si>
    <t>Budsjettet er netto</t>
  </si>
  <si>
    <t>INNTEKTER</t>
  </si>
  <si>
    <t>Reelt 2020 1-8/2020</t>
  </si>
  <si>
    <t>avvik</t>
  </si>
  <si>
    <t>Reelt 2019</t>
  </si>
  <si>
    <t>Budsjett 2020</t>
  </si>
  <si>
    <t>Ringeriks Kraft</t>
  </si>
  <si>
    <t>MOT/UnoX</t>
  </si>
  <si>
    <t>UNOX Sykkelcup</t>
  </si>
  <si>
    <t>Ringerike Sparebank ink (nr1)</t>
  </si>
  <si>
    <t>Bioracer (i tøy)</t>
  </si>
  <si>
    <t xml:space="preserve"> </t>
  </si>
  <si>
    <t>Dare (2) Rabatt på sykler til utøverne</t>
  </si>
  <si>
    <t>Utvalgte</t>
  </si>
  <si>
    <t>Sponsor (4 bryst)</t>
  </si>
  <si>
    <t>Sponsor (5 bryst)</t>
  </si>
  <si>
    <t>Sponsor (6 bryst)</t>
  </si>
  <si>
    <t>Sponsor (7 ermer)</t>
  </si>
  <si>
    <t>Sponsor (8 bukse)</t>
  </si>
  <si>
    <t>Medlemskontingent</t>
  </si>
  <si>
    <t>Grasrotandel</t>
  </si>
  <si>
    <t>Tilskudd NIF (LAM midler)</t>
  </si>
  <si>
    <t>Bingotilskudd</t>
  </si>
  <si>
    <t>Tour of Norway</t>
  </si>
  <si>
    <t>Momskompensasjon</t>
  </si>
  <si>
    <t>Utleie utstyr - materiell</t>
  </si>
  <si>
    <t>RGP/SGP/LRGP/RPP</t>
  </si>
  <si>
    <t>Annen driftsrelatert inntekt</t>
  </si>
  <si>
    <t>Lån fra klubben - Om vi ikke får inn spons til damene</t>
  </si>
  <si>
    <t>Tour of Norway for Kids</t>
  </si>
  <si>
    <t>Sum</t>
  </si>
  <si>
    <t>8 (12) ryttere</t>
  </si>
  <si>
    <t>Sportslig aktivitet Herrer Elite - Avdeling 8</t>
  </si>
  <si>
    <t>Reelt 2020</t>
  </si>
  <si>
    <t>Resultat 2019</t>
  </si>
  <si>
    <t>Avvik</t>
  </si>
  <si>
    <t>Sponsor m/mva</t>
  </si>
  <si>
    <t>Medlemskontigent</t>
  </si>
  <si>
    <t>Premiepenger</t>
  </si>
  <si>
    <t>Startkontingenter</t>
  </si>
  <si>
    <t>Reise/opphold ritt og samlinger</t>
  </si>
  <si>
    <t>Mat/Bevertning</t>
  </si>
  <si>
    <t>Vedlikehold, forsikring, biler</t>
  </si>
  <si>
    <t>NCF leie av samband</t>
  </si>
  <si>
    <t>Diverse kostnader</t>
  </si>
  <si>
    <t>Trener/laglederutgifter</t>
  </si>
  <si>
    <t>Treningssamlinger</t>
  </si>
  <si>
    <t>Utlegg ifm ritt</t>
  </si>
  <si>
    <t>Sykler/utstyr</t>
  </si>
  <si>
    <t>Sykkeltøy - øremerket fra Bioracer</t>
  </si>
  <si>
    <t>Avskrivning, Toyota</t>
  </si>
  <si>
    <t>Reisekost, ikke oppgavepliktig</t>
  </si>
  <si>
    <t>Renter Lån</t>
  </si>
  <si>
    <t>8+2 ryttere</t>
  </si>
  <si>
    <t>Sportslig aktivitet  Kvinner Elite + K-junior</t>
  </si>
  <si>
    <t>Sponsor u/mva</t>
  </si>
  <si>
    <t>????</t>
  </si>
  <si>
    <t>Overført fra 2020 (Øremerket)</t>
  </si>
  <si>
    <t>Drift biler</t>
  </si>
  <si>
    <t>Reklamekostnader</t>
  </si>
  <si>
    <t>Sykkeltøy</t>
  </si>
  <si>
    <t>Avskrivning</t>
  </si>
  <si>
    <t>12 ryttere</t>
  </si>
  <si>
    <t>Sportslig aktivitet junior/ landevei</t>
  </si>
  <si>
    <t>Drift bil</t>
  </si>
  <si>
    <t>Vedlikehold bil</t>
  </si>
  <si>
    <t>Avskrivning Volvo V70</t>
  </si>
  <si>
    <t>Avskriving på transportmidler,maskiner</t>
  </si>
  <si>
    <t>Renter lån</t>
  </si>
  <si>
    <t>Junior jenter inngår in budsjettet til Damene</t>
  </si>
  <si>
    <t>1 ryttere</t>
  </si>
  <si>
    <t>Sportslig aktivitet junior/ Terreng</t>
  </si>
  <si>
    <t>Vedlikehold, forsikring Volvo V70</t>
  </si>
  <si>
    <t>Sportslig aktivitet opp til 16 år landevei</t>
  </si>
  <si>
    <t>Overnatting/Reisekostnader</t>
  </si>
  <si>
    <t>Mat/bevertning</t>
  </si>
  <si>
    <t>Drivstoff biler</t>
  </si>
  <si>
    <t>Leie av teknisk utstyr</t>
  </si>
  <si>
    <t>Reisekostnad, ikke oppgavepliktig</t>
  </si>
  <si>
    <t>Sportslig aktivitet terreng</t>
  </si>
  <si>
    <t>Aktiviteter Tur</t>
  </si>
  <si>
    <t>RGP/SGP/NM</t>
  </si>
  <si>
    <t>Sponsor u/avg omr</t>
  </si>
  <si>
    <t>Startkontigenter</t>
  </si>
  <si>
    <t>Dommere/Funksjonærer</t>
  </si>
  <si>
    <t>Innkjøp premier</t>
  </si>
  <si>
    <t>Politi/MC</t>
  </si>
  <si>
    <t>Lege/Ambulanse</t>
  </si>
  <si>
    <t>Utlegg ifbm ritt</t>
  </si>
  <si>
    <t>Lisenser UCI</t>
  </si>
  <si>
    <t>Reisekostnader, ikke oppgavepliktig</t>
  </si>
  <si>
    <t>Reklamekostnad</t>
  </si>
  <si>
    <t>Øredifferanser</t>
  </si>
  <si>
    <t>Bank- og kortgebyr</t>
  </si>
  <si>
    <t>Resultat RGP/SGP/NM</t>
  </si>
  <si>
    <t>Fellesposter</t>
  </si>
  <si>
    <t>Budsjett 2021</t>
  </si>
  <si>
    <t>Avvik 2020</t>
  </si>
  <si>
    <t>Avvik 2019</t>
  </si>
  <si>
    <t>Leie Datasystemer</t>
  </si>
  <si>
    <t>Leie Postboks</t>
  </si>
  <si>
    <t>Honorar regnskap</t>
  </si>
  <si>
    <t>Datakostand</t>
  </si>
  <si>
    <t>Forsikringspremi</t>
  </si>
  <si>
    <t>Bank og kortgebyr</t>
  </si>
  <si>
    <t>Sponsor og Økonomi ansvarli</t>
  </si>
  <si>
    <t>Sum felleskostnader</t>
  </si>
  <si>
    <t>SUM Kostnader</t>
  </si>
  <si>
    <t>SUM Inntekter</t>
  </si>
  <si>
    <t>Resultat</t>
  </si>
  <si>
    <t>Budsjett 2021 - Ringerike Sykkelklubb</t>
  </si>
  <si>
    <t>Eks øremerkede midler (Bioracer)</t>
  </si>
  <si>
    <t>Sum inntekter</t>
  </si>
  <si>
    <t>Øremerkede midler (Sparebankstiftelsen)</t>
  </si>
  <si>
    <t>Øremerkede midler er støtte til ressurser som benyttes via Veien Tilbake (Klær,overnatting,dagpenger,mat etc)</t>
  </si>
  <si>
    <t>Sum kostnader RGP/SGP/NM</t>
  </si>
  <si>
    <t>Sum kostnader Tur</t>
  </si>
  <si>
    <t>Sum kostnader Terreng</t>
  </si>
  <si>
    <t>Sum kostnader opp til 16 år</t>
  </si>
  <si>
    <t>Sum kostnader terreng Junior</t>
  </si>
  <si>
    <t>Sum kostnader Junior</t>
  </si>
  <si>
    <t>Sum kostnader K-Elite</t>
  </si>
  <si>
    <t>Sum kostnader U23</t>
  </si>
  <si>
    <t>Drift biler Avensis, Citroen Junper,Caravelle</t>
  </si>
  <si>
    <t>Avskrivning, Caravelle</t>
  </si>
  <si>
    <t>Avskrivning Skoda Octavia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</si>
</sst>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right" wrapText="1"/>
    </xf>
    <xf numFmtId="43" fontId="2" fillId="0" borderId="0" xfId="1" applyFont="1"/>
    <xf numFmtId="43" fontId="2" fillId="3" borderId="0" xfId="1" applyFont="1" applyFill="1"/>
    <xf numFmtId="0" fontId="3" fillId="2" borderId="0" xfId="0" applyFont="1" applyFill="1"/>
    <xf numFmtId="43" fontId="3" fillId="2" borderId="0" xfId="1" applyFont="1" applyFill="1"/>
    <xf numFmtId="0" fontId="3" fillId="0" borderId="0" xfId="0" applyFont="1"/>
    <xf numFmtId="0" fontId="3" fillId="4" borderId="0" xfId="0" applyFont="1" applyFill="1"/>
    <xf numFmtId="43" fontId="3" fillId="0" borderId="0" xfId="1" applyFont="1" applyFill="1"/>
    <xf numFmtId="43" fontId="3" fillId="4" borderId="0" xfId="1" applyFont="1" applyFill="1"/>
    <xf numFmtId="43" fontId="2" fillId="0" borderId="0" xfId="1" applyFont="1" applyFill="1"/>
    <xf numFmtId="0" fontId="3" fillId="4" borderId="1" xfId="0" applyFont="1" applyFill="1" applyBorder="1"/>
    <xf numFmtId="43" fontId="3" fillId="4" borderId="1" xfId="1" applyFont="1" applyFill="1" applyBorder="1"/>
    <xf numFmtId="43" fontId="2" fillId="4" borderId="1" xfId="1" applyFont="1" applyFill="1" applyBorder="1"/>
    <xf numFmtId="43" fontId="2" fillId="4" borderId="0" xfId="1" applyFont="1" applyFill="1"/>
    <xf numFmtId="0" fontId="2" fillId="4" borderId="0" xfId="0" applyFont="1" applyFill="1"/>
    <xf numFmtId="0" fontId="4" fillId="0" borderId="0" xfId="0" applyFont="1"/>
    <xf numFmtId="0" fontId="2" fillId="5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28C85-5730-41B3-BF1F-930AD3114925}">
  <dimension ref="A1:I269"/>
  <sheetViews>
    <sheetView tabSelected="1" topLeftCell="A196" workbookViewId="0">
      <selection activeCell="B228" sqref="B228"/>
    </sheetView>
  </sheetViews>
  <sheetFormatPr defaultColWidth="11.42578125" defaultRowHeight="12.75" x14ac:dyDescent="0.2"/>
  <cols>
    <col min="1" max="1" width="14" style="1" customWidth="1"/>
    <col min="2" max="2" width="36" style="1" bestFit="1" customWidth="1"/>
    <col min="3" max="3" width="12.42578125" style="1" bestFit="1" customWidth="1"/>
    <col min="4" max="4" width="15.42578125" style="1" customWidth="1"/>
    <col min="5" max="5" width="12.42578125" style="1" customWidth="1"/>
    <col min="6" max="6" width="12.85546875" style="1" customWidth="1"/>
    <col min="7" max="7" width="13" style="1" bestFit="1" customWidth="1"/>
    <col min="8" max="8" width="11.42578125" style="1"/>
    <col min="9" max="9" width="13.42578125" style="1" bestFit="1" customWidth="1"/>
    <col min="10" max="16384" width="11.42578125" style="1"/>
  </cols>
  <sheetData>
    <row r="1" spans="1:7" x14ac:dyDescent="0.2">
      <c r="A1" s="1" t="s">
        <v>110</v>
      </c>
    </row>
    <row r="2" spans="1:7" x14ac:dyDescent="0.2">
      <c r="A2" s="1" t="s">
        <v>0</v>
      </c>
    </row>
    <row r="5" spans="1:7" ht="25.5" x14ac:dyDescent="0.2">
      <c r="A5" s="22" t="s">
        <v>1</v>
      </c>
      <c r="B5" s="22"/>
      <c r="C5" s="2">
        <v>2021</v>
      </c>
      <c r="D5" s="3" t="s">
        <v>2</v>
      </c>
      <c r="E5" s="2" t="s">
        <v>3</v>
      </c>
      <c r="F5" s="2" t="s">
        <v>4</v>
      </c>
      <c r="G5" s="2" t="s">
        <v>5</v>
      </c>
    </row>
    <row r="6" spans="1:7" x14ac:dyDescent="0.2">
      <c r="A6" s="1">
        <v>3010</v>
      </c>
      <c r="B6" s="1" t="s">
        <v>6</v>
      </c>
      <c r="C6" s="4">
        <v>700000</v>
      </c>
      <c r="D6" s="4">
        <v>750000</v>
      </c>
      <c r="E6" s="4"/>
      <c r="F6" s="4">
        <v>800000</v>
      </c>
      <c r="G6" s="4">
        <v>750000</v>
      </c>
    </row>
    <row r="7" spans="1:7" x14ac:dyDescent="0.2">
      <c r="A7" s="1">
        <v>3010</v>
      </c>
      <c r="B7" s="1" t="s">
        <v>7</v>
      </c>
      <c r="C7" s="4">
        <v>400000</v>
      </c>
      <c r="D7" s="4">
        <v>400000</v>
      </c>
      <c r="E7" s="4"/>
      <c r="F7" s="4">
        <v>400000</v>
      </c>
      <c r="G7" s="4">
        <v>400000</v>
      </c>
    </row>
    <row r="8" spans="1:7" x14ac:dyDescent="0.2">
      <c r="B8" s="1" t="s">
        <v>8</v>
      </c>
      <c r="C8" s="4">
        <v>100000</v>
      </c>
      <c r="D8" s="4">
        <v>100000</v>
      </c>
      <c r="E8" s="4"/>
      <c r="F8" s="4">
        <v>100000</v>
      </c>
      <c r="G8" s="4">
        <v>100000</v>
      </c>
    </row>
    <row r="9" spans="1:7" x14ac:dyDescent="0.2">
      <c r="A9" s="1">
        <v>3010</v>
      </c>
      <c r="B9" s="1" t="s">
        <v>9</v>
      </c>
      <c r="C9" s="4">
        <v>180000</v>
      </c>
      <c r="D9" s="4">
        <v>200000</v>
      </c>
      <c r="E9" s="4"/>
      <c r="F9" s="4">
        <v>170000</v>
      </c>
      <c r="G9" s="4">
        <v>180000</v>
      </c>
    </row>
    <row r="10" spans="1:7" x14ac:dyDescent="0.2">
      <c r="A10" s="1">
        <v>3010</v>
      </c>
      <c r="B10" s="1" t="s">
        <v>10</v>
      </c>
      <c r="C10" s="4">
        <v>25000</v>
      </c>
      <c r="D10" s="4" t="s">
        <v>11</v>
      </c>
      <c r="E10" s="4"/>
      <c r="F10" s="4"/>
      <c r="G10" s="4">
        <v>25000</v>
      </c>
    </row>
    <row r="11" spans="1:7" x14ac:dyDescent="0.2">
      <c r="A11" s="1">
        <v>3010</v>
      </c>
      <c r="B11" s="1" t="s">
        <v>12</v>
      </c>
      <c r="C11" s="4">
        <v>0</v>
      </c>
      <c r="D11" s="4"/>
      <c r="E11" s="4"/>
      <c r="F11" s="4"/>
      <c r="G11" s="4">
        <v>0</v>
      </c>
    </row>
    <row r="12" spans="1:7" x14ac:dyDescent="0.2">
      <c r="A12" s="1">
        <v>3010</v>
      </c>
      <c r="B12" s="1" t="s">
        <v>13</v>
      </c>
      <c r="C12" s="4">
        <v>75000</v>
      </c>
      <c r="D12" s="4"/>
      <c r="E12" s="4"/>
      <c r="F12" s="4"/>
      <c r="G12" s="4">
        <v>0</v>
      </c>
    </row>
    <row r="13" spans="1:7" x14ac:dyDescent="0.2">
      <c r="A13" s="1">
        <v>3010</v>
      </c>
      <c r="B13" s="1" t="s">
        <v>14</v>
      </c>
      <c r="C13" s="4"/>
      <c r="D13" s="4"/>
      <c r="E13" s="4"/>
      <c r="F13" s="4"/>
      <c r="G13" s="4">
        <v>0</v>
      </c>
    </row>
    <row r="14" spans="1:7" x14ac:dyDescent="0.2">
      <c r="A14" s="1">
        <v>3010</v>
      </c>
      <c r="B14" s="1" t="s">
        <v>15</v>
      </c>
      <c r="C14" s="4"/>
      <c r="D14" s="4"/>
      <c r="E14" s="4"/>
      <c r="F14" s="4"/>
      <c r="G14" s="4">
        <v>0</v>
      </c>
    </row>
    <row r="15" spans="1:7" x14ac:dyDescent="0.2">
      <c r="A15" s="1">
        <v>3010</v>
      </c>
      <c r="B15" s="1" t="s">
        <v>16</v>
      </c>
      <c r="C15" s="4"/>
      <c r="D15" s="4"/>
      <c r="E15" s="4"/>
      <c r="F15" s="4"/>
      <c r="G15" s="4">
        <v>0</v>
      </c>
    </row>
    <row r="16" spans="1:7" x14ac:dyDescent="0.2">
      <c r="A16" s="1">
        <v>3010</v>
      </c>
      <c r="B16" s="1" t="s">
        <v>17</v>
      </c>
      <c r="C16" s="4"/>
      <c r="D16" s="4"/>
      <c r="E16" s="4"/>
      <c r="F16" s="4"/>
      <c r="G16" s="4">
        <v>0</v>
      </c>
    </row>
    <row r="17" spans="1:7" x14ac:dyDescent="0.2">
      <c r="A17" s="1">
        <v>3010</v>
      </c>
      <c r="B17" s="1" t="s">
        <v>18</v>
      </c>
      <c r="C17" s="4"/>
      <c r="D17" s="4"/>
      <c r="E17" s="4"/>
      <c r="F17" s="4"/>
      <c r="G17" s="4">
        <v>0</v>
      </c>
    </row>
    <row r="18" spans="1:7" x14ac:dyDescent="0.2">
      <c r="A18" s="1">
        <v>3130</v>
      </c>
      <c r="B18" s="1" t="s">
        <v>19</v>
      </c>
      <c r="C18" s="4">
        <v>65000</v>
      </c>
      <c r="D18" s="4">
        <v>64907</v>
      </c>
      <c r="E18" s="4"/>
      <c r="F18" s="4">
        <v>67978</v>
      </c>
      <c r="G18" s="4">
        <v>70000</v>
      </c>
    </row>
    <row r="19" spans="1:7" x14ac:dyDescent="0.2">
      <c r="A19" s="1">
        <v>3901</v>
      </c>
      <c r="B19" s="1" t="s">
        <v>20</v>
      </c>
      <c r="C19" s="4">
        <v>13000</v>
      </c>
      <c r="D19" s="4">
        <v>14661.56</v>
      </c>
      <c r="E19" s="4"/>
      <c r="F19" s="4">
        <v>21128</v>
      </c>
      <c r="G19" s="4">
        <v>20000</v>
      </c>
    </row>
    <row r="20" spans="1:7" x14ac:dyDescent="0.2">
      <c r="A20" s="1">
        <v>3100</v>
      </c>
      <c r="B20" s="1" t="s">
        <v>21</v>
      </c>
      <c r="C20" s="4">
        <v>40000</v>
      </c>
      <c r="D20" s="4"/>
      <c r="E20" s="4"/>
      <c r="F20" s="5">
        <v>40000</v>
      </c>
      <c r="G20" s="4">
        <v>40000</v>
      </c>
    </row>
    <row r="21" spans="1:7" x14ac:dyDescent="0.2">
      <c r="A21" s="1">
        <v>3100</v>
      </c>
      <c r="B21" s="1" t="s">
        <v>22</v>
      </c>
      <c r="C21" s="4"/>
      <c r="D21" s="4"/>
      <c r="E21" s="4"/>
      <c r="F21" s="4"/>
      <c r="G21" s="4">
        <v>0</v>
      </c>
    </row>
    <row r="22" spans="1:7" x14ac:dyDescent="0.2">
      <c r="A22" s="1">
        <v>3100</v>
      </c>
      <c r="B22" s="1" t="s">
        <v>23</v>
      </c>
      <c r="C22" s="4"/>
      <c r="D22" s="4"/>
      <c r="E22" s="4"/>
      <c r="F22" s="4"/>
      <c r="G22" s="4">
        <v>0</v>
      </c>
    </row>
    <row r="23" spans="1:7" x14ac:dyDescent="0.2">
      <c r="A23" s="1">
        <v>3100</v>
      </c>
      <c r="B23" s="1" t="s">
        <v>24</v>
      </c>
      <c r="C23" s="4">
        <v>90000</v>
      </c>
      <c r="D23" s="4"/>
      <c r="E23" s="4"/>
      <c r="F23" s="5">
        <v>110000</v>
      </c>
      <c r="G23" s="4">
        <v>120000</v>
      </c>
    </row>
    <row r="24" spans="1:7" x14ac:dyDescent="0.2">
      <c r="A24" s="1">
        <v>3100</v>
      </c>
      <c r="B24" s="1" t="s">
        <v>25</v>
      </c>
      <c r="C24" s="4"/>
      <c r="D24" s="4"/>
      <c r="E24" s="4"/>
      <c r="F24" s="4">
        <v>486</v>
      </c>
      <c r="G24" s="4">
        <v>0</v>
      </c>
    </row>
    <row r="25" spans="1:7" x14ac:dyDescent="0.2">
      <c r="A25" s="1">
        <v>3100</v>
      </c>
      <c r="B25" s="1" t="s">
        <v>26</v>
      </c>
      <c r="C25" s="4">
        <v>0</v>
      </c>
      <c r="D25" s="4"/>
      <c r="E25" s="4"/>
      <c r="F25" s="4">
        <v>71000</v>
      </c>
      <c r="G25" s="4">
        <v>50000</v>
      </c>
    </row>
    <row r="26" spans="1:7" x14ac:dyDescent="0.2">
      <c r="A26" s="1">
        <v>3900</v>
      </c>
      <c r="B26" s="1" t="s">
        <v>27</v>
      </c>
      <c r="C26" s="4">
        <v>50000</v>
      </c>
      <c r="D26" s="4">
        <v>31418.02</v>
      </c>
      <c r="E26" s="4"/>
      <c r="F26" s="4">
        <v>57037</v>
      </c>
      <c r="G26" s="4"/>
    </row>
    <row r="27" spans="1:7" x14ac:dyDescent="0.2">
      <c r="B27" s="1" t="s">
        <v>28</v>
      </c>
      <c r="C27" s="4"/>
      <c r="D27" s="4"/>
      <c r="E27" s="4"/>
      <c r="F27" s="4"/>
      <c r="G27" s="4">
        <v>200000</v>
      </c>
    </row>
    <row r="28" spans="1:7" x14ac:dyDescent="0.2">
      <c r="B28" s="1" t="s">
        <v>29</v>
      </c>
      <c r="C28" s="4">
        <v>0</v>
      </c>
      <c r="D28" s="4"/>
      <c r="E28" s="4"/>
      <c r="F28" s="4">
        <v>5000</v>
      </c>
      <c r="G28" s="4">
        <v>5000</v>
      </c>
    </row>
    <row r="29" spans="1:7" x14ac:dyDescent="0.2">
      <c r="C29" s="4"/>
      <c r="D29" s="4"/>
      <c r="E29" s="4"/>
      <c r="F29" s="4"/>
      <c r="G29" s="4"/>
    </row>
    <row r="30" spans="1:7" x14ac:dyDescent="0.2">
      <c r="A30" s="6"/>
      <c r="B30" s="6" t="s">
        <v>30</v>
      </c>
      <c r="C30" s="7">
        <f>SUM(C6:C29)</f>
        <v>1738000</v>
      </c>
      <c r="D30" s="7">
        <f>SUM(D6:D29)</f>
        <v>1560986.58</v>
      </c>
      <c r="E30" s="7"/>
      <c r="F30" s="7">
        <f>SUM(F6:F29)</f>
        <v>1842629</v>
      </c>
      <c r="G30" s="7">
        <f>SUM(G6:G29)</f>
        <v>1960000</v>
      </c>
    </row>
    <row r="31" spans="1:7" x14ac:dyDescent="0.2">
      <c r="A31" s="8"/>
      <c r="B31" s="8"/>
      <c r="C31" s="8"/>
      <c r="D31" s="8"/>
      <c r="E31" s="8"/>
      <c r="F31" s="8"/>
      <c r="G31" s="8"/>
    </row>
    <row r="33" spans="1:8" s="8" customFormat="1" x14ac:dyDescent="0.2">
      <c r="A33" s="9" t="s">
        <v>31</v>
      </c>
      <c r="B33" s="9" t="s">
        <v>32</v>
      </c>
      <c r="C33" s="9">
        <v>2021</v>
      </c>
      <c r="D33" s="9" t="s">
        <v>33</v>
      </c>
      <c r="E33" s="9" t="s">
        <v>3</v>
      </c>
      <c r="F33" s="9" t="s">
        <v>34</v>
      </c>
      <c r="G33" s="9" t="s">
        <v>5</v>
      </c>
      <c r="H33" s="9" t="s">
        <v>35</v>
      </c>
    </row>
    <row r="34" spans="1:8" s="8" customFormat="1" x14ac:dyDescent="0.2">
      <c r="A34" s="8">
        <v>3010</v>
      </c>
      <c r="B34" s="8" t="s">
        <v>36</v>
      </c>
      <c r="C34" s="10"/>
      <c r="D34" s="10">
        <v>0</v>
      </c>
      <c r="E34" s="10"/>
      <c r="F34" s="10">
        <v>-34400</v>
      </c>
      <c r="G34" s="10"/>
      <c r="H34" s="10"/>
    </row>
    <row r="35" spans="1:8" s="8" customFormat="1" x14ac:dyDescent="0.2">
      <c r="A35" s="8">
        <v>3130</v>
      </c>
      <c r="B35" s="8" t="s">
        <v>37</v>
      </c>
      <c r="C35" s="10"/>
      <c r="D35" s="10">
        <v>-1296</v>
      </c>
      <c r="E35" s="10"/>
      <c r="F35" s="10"/>
      <c r="G35" s="10"/>
      <c r="H35" s="10"/>
    </row>
    <row r="36" spans="1:8" s="8" customFormat="1" x14ac:dyDescent="0.2">
      <c r="A36" s="8">
        <v>3132</v>
      </c>
      <c r="B36" s="8" t="s">
        <v>38</v>
      </c>
      <c r="C36" s="10"/>
      <c r="D36" s="10">
        <v>-5028.7700000000004</v>
      </c>
      <c r="E36" s="10"/>
      <c r="F36" s="10">
        <v>-6000</v>
      </c>
      <c r="G36" s="10"/>
      <c r="H36" s="10"/>
    </row>
    <row r="37" spans="1:8" s="8" customFormat="1" x14ac:dyDescent="0.2">
      <c r="A37" s="9"/>
      <c r="B37" s="9" t="s">
        <v>112</v>
      </c>
      <c r="C37" s="11">
        <f t="shared" ref="C37" si="0">SUM(C36)</f>
        <v>0</v>
      </c>
      <c r="D37" s="11">
        <f>SUM(D34:D36)</f>
        <v>-6324.77</v>
      </c>
      <c r="E37" s="11"/>
      <c r="F37" s="11">
        <f>SUM(F34:F36)</f>
        <v>-40400</v>
      </c>
      <c r="G37" s="11"/>
      <c r="H37" s="11"/>
    </row>
    <row r="38" spans="1:8" x14ac:dyDescent="0.2">
      <c r="A38" s="1">
        <v>4000</v>
      </c>
      <c r="B38" s="1" t="s">
        <v>39</v>
      </c>
      <c r="C38" s="4">
        <v>60000</v>
      </c>
      <c r="D38" s="4">
        <v>44775</v>
      </c>
      <c r="E38" s="4">
        <f>C38-D38</f>
        <v>15225</v>
      </c>
      <c r="F38" s="4">
        <v>59622</v>
      </c>
      <c r="G38" s="4">
        <v>60000</v>
      </c>
      <c r="H38" s="4">
        <f>SUM(G38-F38)</f>
        <v>378</v>
      </c>
    </row>
    <row r="39" spans="1:8" x14ac:dyDescent="0.2">
      <c r="A39" s="1">
        <v>4031</v>
      </c>
      <c r="B39" s="1" t="s">
        <v>40</v>
      </c>
      <c r="C39" s="4">
        <v>160000</v>
      </c>
      <c r="D39" s="4">
        <v>114034.6</v>
      </c>
      <c r="E39" s="4">
        <f t="shared" ref="E39:E53" si="1">C39-D39</f>
        <v>45965.399999999994</v>
      </c>
      <c r="F39" s="4">
        <v>194031</v>
      </c>
      <c r="G39" s="4">
        <v>180000</v>
      </c>
      <c r="H39" s="4">
        <f t="shared" ref="H39:H50" si="2">SUM(G39-F39)</f>
        <v>-14031</v>
      </c>
    </row>
    <row r="40" spans="1:8" x14ac:dyDescent="0.2">
      <c r="A40" s="1">
        <v>4032</v>
      </c>
      <c r="B40" s="1" t="s">
        <v>41</v>
      </c>
      <c r="C40" s="4">
        <v>40000</v>
      </c>
      <c r="D40" s="4">
        <v>38292.69</v>
      </c>
      <c r="E40" s="4">
        <f t="shared" si="1"/>
        <v>1707.3099999999977</v>
      </c>
      <c r="F40" s="4">
        <v>74236</v>
      </c>
      <c r="G40" s="4">
        <v>40000</v>
      </c>
      <c r="H40" s="4">
        <f t="shared" si="2"/>
        <v>-34236</v>
      </c>
    </row>
    <row r="41" spans="1:8" x14ac:dyDescent="0.2">
      <c r="A41" s="1">
        <v>4034</v>
      </c>
      <c r="B41" s="1" t="s">
        <v>123</v>
      </c>
      <c r="C41" s="4">
        <v>75000</v>
      </c>
      <c r="D41" s="4">
        <v>20427.759999999998</v>
      </c>
      <c r="E41" s="4">
        <f t="shared" si="1"/>
        <v>54572.240000000005</v>
      </c>
      <c r="F41" s="4">
        <v>76760</v>
      </c>
      <c r="G41" s="4">
        <v>75000</v>
      </c>
      <c r="H41" s="4">
        <f t="shared" si="2"/>
        <v>-1760</v>
      </c>
    </row>
    <row r="42" spans="1:8" x14ac:dyDescent="0.2">
      <c r="A42" s="1">
        <v>4035</v>
      </c>
      <c r="B42" s="1" t="s">
        <v>42</v>
      </c>
      <c r="C42" s="4">
        <v>55000</v>
      </c>
      <c r="D42" s="4">
        <v>18653.080000000002</v>
      </c>
      <c r="E42" s="4">
        <f t="shared" si="1"/>
        <v>36346.92</v>
      </c>
      <c r="F42" s="4">
        <v>66265</v>
      </c>
      <c r="G42" s="4">
        <v>55000</v>
      </c>
      <c r="H42" s="4">
        <f t="shared" si="2"/>
        <v>-11265</v>
      </c>
    </row>
    <row r="43" spans="1:8" x14ac:dyDescent="0.2">
      <c r="A43" s="1">
        <v>4037</v>
      </c>
      <c r="B43" s="1" t="s">
        <v>43</v>
      </c>
      <c r="C43" s="4">
        <v>1000</v>
      </c>
      <c r="D43" s="4"/>
      <c r="E43" s="4">
        <f t="shared" si="1"/>
        <v>1000</v>
      </c>
      <c r="F43" s="4"/>
      <c r="G43" s="4"/>
      <c r="H43" s="4">
        <f t="shared" si="2"/>
        <v>0</v>
      </c>
    </row>
    <row r="44" spans="1:8" x14ac:dyDescent="0.2">
      <c r="A44" s="1">
        <v>4039</v>
      </c>
      <c r="B44" s="1" t="s">
        <v>44</v>
      </c>
      <c r="C44" s="4">
        <v>0</v>
      </c>
      <c r="D44" s="4">
        <v>3995</v>
      </c>
      <c r="E44" s="4">
        <f t="shared" si="1"/>
        <v>-3995</v>
      </c>
      <c r="F44" s="4">
        <v>34112</v>
      </c>
      <c r="G44" s="4">
        <v>0</v>
      </c>
      <c r="H44" s="4">
        <f t="shared" si="2"/>
        <v>-34112</v>
      </c>
    </row>
    <row r="45" spans="1:8" x14ac:dyDescent="0.2">
      <c r="A45" s="1">
        <v>4042</v>
      </c>
      <c r="B45" s="1" t="s">
        <v>45</v>
      </c>
      <c r="C45" s="4">
        <v>60000</v>
      </c>
      <c r="D45" s="4">
        <v>35000</v>
      </c>
      <c r="E45" s="4">
        <f t="shared" si="1"/>
        <v>25000</v>
      </c>
      <c r="F45" s="4">
        <v>100820</v>
      </c>
      <c r="G45" s="4">
        <v>100000</v>
      </c>
      <c r="H45" s="4">
        <f t="shared" si="2"/>
        <v>-820</v>
      </c>
    </row>
    <row r="46" spans="1:8" x14ac:dyDescent="0.2">
      <c r="A46" s="1">
        <v>4070</v>
      </c>
      <c r="B46" s="1" t="s">
        <v>46</v>
      </c>
      <c r="C46" s="4"/>
      <c r="D46" s="4"/>
      <c r="E46" s="4">
        <f t="shared" si="1"/>
        <v>0</v>
      </c>
      <c r="F46" s="4"/>
      <c r="G46" s="4"/>
      <c r="H46" s="4">
        <f t="shared" si="2"/>
        <v>0</v>
      </c>
    </row>
    <row r="47" spans="1:8" x14ac:dyDescent="0.2">
      <c r="A47" s="1">
        <v>4071</v>
      </c>
      <c r="B47" s="1" t="s">
        <v>47</v>
      </c>
      <c r="C47" s="4"/>
      <c r="D47" s="4"/>
      <c r="E47" s="4">
        <f t="shared" si="1"/>
        <v>0</v>
      </c>
      <c r="F47" s="4"/>
      <c r="G47" s="4"/>
      <c r="H47" s="4">
        <f t="shared" si="2"/>
        <v>0</v>
      </c>
    </row>
    <row r="48" spans="1:8" x14ac:dyDescent="0.2">
      <c r="A48" s="1">
        <v>4310</v>
      </c>
      <c r="B48" s="1" t="s">
        <v>48</v>
      </c>
      <c r="C48" s="12">
        <v>10000</v>
      </c>
      <c r="D48" s="4"/>
      <c r="E48" s="4">
        <f t="shared" si="1"/>
        <v>10000</v>
      </c>
      <c r="F48" s="4">
        <v>144624</v>
      </c>
      <c r="G48" s="4">
        <v>30000</v>
      </c>
      <c r="H48" s="4">
        <f t="shared" si="2"/>
        <v>-114624</v>
      </c>
    </row>
    <row r="49" spans="1:8" x14ac:dyDescent="0.2">
      <c r="A49" s="1">
        <v>4315</v>
      </c>
      <c r="B49" s="1" t="s">
        <v>49</v>
      </c>
      <c r="C49" s="12">
        <v>12000</v>
      </c>
      <c r="D49" s="4"/>
      <c r="E49" s="4">
        <f t="shared" si="1"/>
        <v>12000</v>
      </c>
      <c r="F49" s="4">
        <v>7870</v>
      </c>
      <c r="G49" s="5">
        <v>25000</v>
      </c>
      <c r="H49" s="4">
        <f t="shared" si="2"/>
        <v>17130</v>
      </c>
    </row>
    <row r="50" spans="1:8" x14ac:dyDescent="0.2">
      <c r="A50" s="1">
        <v>6010</v>
      </c>
      <c r="B50" s="1" t="s">
        <v>50</v>
      </c>
      <c r="C50" s="12">
        <v>52000</v>
      </c>
      <c r="D50" s="4"/>
      <c r="E50" s="4">
        <f t="shared" si="1"/>
        <v>52000</v>
      </c>
      <c r="F50" s="4">
        <v>52000</v>
      </c>
      <c r="G50" s="5">
        <v>52000</v>
      </c>
      <c r="H50" s="4">
        <f t="shared" si="2"/>
        <v>0</v>
      </c>
    </row>
    <row r="51" spans="1:8" x14ac:dyDescent="0.2">
      <c r="A51" s="1">
        <v>6010</v>
      </c>
      <c r="B51" s="1" t="s">
        <v>124</v>
      </c>
      <c r="C51" s="12">
        <v>48000</v>
      </c>
      <c r="D51" s="4">
        <v>40793</v>
      </c>
      <c r="E51" s="4"/>
      <c r="F51" s="4"/>
      <c r="G51" s="5"/>
      <c r="H51" s="4"/>
    </row>
    <row r="52" spans="1:8" x14ac:dyDescent="0.2">
      <c r="A52" s="1">
        <v>7140</v>
      </c>
      <c r="B52" s="1" t="s">
        <v>51</v>
      </c>
      <c r="C52" s="12">
        <v>10000</v>
      </c>
      <c r="D52" s="4"/>
      <c r="E52" s="4">
        <f t="shared" si="1"/>
        <v>10000</v>
      </c>
      <c r="F52" s="4">
        <v>10674</v>
      </c>
      <c r="G52" s="4">
        <v>10000</v>
      </c>
      <c r="H52" s="4"/>
    </row>
    <row r="53" spans="1:8" x14ac:dyDescent="0.2">
      <c r="A53" s="1">
        <v>8151</v>
      </c>
      <c r="B53" s="1" t="s">
        <v>52</v>
      </c>
      <c r="C53" s="12">
        <v>0</v>
      </c>
      <c r="D53" s="4">
        <v>2321.36</v>
      </c>
      <c r="E53" s="4">
        <f t="shared" si="1"/>
        <v>-2321.36</v>
      </c>
      <c r="F53" s="4">
        <v>5930</v>
      </c>
      <c r="G53" s="5">
        <v>6000</v>
      </c>
      <c r="H53" s="4"/>
    </row>
    <row r="54" spans="1:8" x14ac:dyDescent="0.2">
      <c r="A54" s="13"/>
      <c r="B54" s="13" t="s">
        <v>122</v>
      </c>
      <c r="C54" s="14">
        <f>SUM(C37:C53)</f>
        <v>583000</v>
      </c>
      <c r="D54" s="14">
        <f>SUM(D37:D53)</f>
        <v>311967.72000000003</v>
      </c>
      <c r="E54" s="14">
        <f>SUM(E37:E53)</f>
        <v>257500.51</v>
      </c>
      <c r="F54" s="14">
        <f>SUM(F37:F53)</f>
        <v>786544</v>
      </c>
      <c r="G54" s="14">
        <f>SUM(G37:G50)</f>
        <v>617000</v>
      </c>
      <c r="H54" s="15">
        <f>SUM(H37:H50)</f>
        <v>-193340</v>
      </c>
    </row>
    <row r="55" spans="1:8" ht="13.35" customHeight="1" x14ac:dyDescent="0.2">
      <c r="A55" s="9"/>
      <c r="B55" s="9" t="s">
        <v>111</v>
      </c>
      <c r="C55" s="11">
        <f>SUM(C49)</f>
        <v>12000</v>
      </c>
      <c r="D55" s="11"/>
      <c r="E55" s="11"/>
      <c r="F55" s="11"/>
      <c r="G55" s="11"/>
      <c r="H55" s="16"/>
    </row>
    <row r="56" spans="1:8" x14ac:dyDescent="0.2">
      <c r="A56" s="8"/>
      <c r="B56" s="8"/>
      <c r="C56" s="8"/>
      <c r="D56" s="8"/>
      <c r="E56" s="8"/>
      <c r="F56" s="8"/>
      <c r="G56" s="8"/>
    </row>
    <row r="57" spans="1:8" x14ac:dyDescent="0.2">
      <c r="A57" s="9" t="s">
        <v>53</v>
      </c>
      <c r="B57" s="9" t="s">
        <v>54</v>
      </c>
      <c r="C57" s="9">
        <v>2021</v>
      </c>
      <c r="D57" s="9" t="s">
        <v>33</v>
      </c>
      <c r="E57" s="9" t="s">
        <v>3</v>
      </c>
      <c r="F57" s="9" t="s">
        <v>34</v>
      </c>
      <c r="G57" s="9" t="s">
        <v>5</v>
      </c>
      <c r="H57" s="17" t="s">
        <v>35</v>
      </c>
    </row>
    <row r="58" spans="1:8" x14ac:dyDescent="0.2">
      <c r="A58" s="8">
        <v>3010</v>
      </c>
      <c r="B58" s="8" t="s">
        <v>36</v>
      </c>
      <c r="C58" s="10"/>
      <c r="D58" s="10">
        <v>0</v>
      </c>
      <c r="E58" s="10"/>
      <c r="F58" s="10"/>
      <c r="G58" s="10"/>
      <c r="H58" s="12"/>
    </row>
    <row r="59" spans="1:8" x14ac:dyDescent="0.2">
      <c r="A59" s="8">
        <v>3011</v>
      </c>
      <c r="B59" s="8" t="s">
        <v>55</v>
      </c>
      <c r="C59" s="10"/>
      <c r="D59" s="10">
        <v>-8000</v>
      </c>
      <c r="E59" s="10"/>
      <c r="F59" s="10"/>
      <c r="G59" s="10"/>
      <c r="H59" s="12"/>
    </row>
    <row r="60" spans="1:8" x14ac:dyDescent="0.2">
      <c r="A60" s="8">
        <v>3132</v>
      </c>
      <c r="B60" s="8" t="s">
        <v>38</v>
      </c>
      <c r="C60" s="10"/>
      <c r="D60" s="10">
        <v>-7650</v>
      </c>
      <c r="E60" s="10"/>
      <c r="F60" s="10"/>
      <c r="G60" s="10"/>
      <c r="H60" s="12"/>
    </row>
    <row r="61" spans="1:8" x14ac:dyDescent="0.2">
      <c r="A61" s="8">
        <v>3900</v>
      </c>
      <c r="B61" s="8" t="s">
        <v>27</v>
      </c>
      <c r="C61" s="10"/>
      <c r="D61" s="10">
        <v>-640000</v>
      </c>
      <c r="E61" s="10"/>
      <c r="F61" s="10"/>
      <c r="G61" s="10"/>
      <c r="H61" s="12"/>
    </row>
    <row r="62" spans="1:8" x14ac:dyDescent="0.2">
      <c r="A62" s="8" t="s">
        <v>56</v>
      </c>
      <c r="B62" s="8" t="s">
        <v>57</v>
      </c>
      <c r="C62" s="10">
        <v>158474.48000000001</v>
      </c>
      <c r="D62" s="10"/>
      <c r="E62" s="10"/>
      <c r="F62" s="10"/>
      <c r="G62" s="10"/>
      <c r="H62" s="12"/>
    </row>
    <row r="63" spans="1:8" x14ac:dyDescent="0.2">
      <c r="A63" s="9"/>
      <c r="B63" s="9" t="s">
        <v>112</v>
      </c>
      <c r="C63" s="11"/>
      <c r="D63" s="11">
        <f>SUM(D58:D61)</f>
        <v>-655650</v>
      </c>
      <c r="E63" s="11"/>
      <c r="F63" s="11"/>
      <c r="G63" s="11"/>
      <c r="H63" s="16"/>
    </row>
    <row r="64" spans="1:8" x14ac:dyDescent="0.2">
      <c r="A64" s="1">
        <v>4000</v>
      </c>
      <c r="B64" s="1" t="s">
        <v>39</v>
      </c>
      <c r="C64" s="4">
        <v>50000</v>
      </c>
      <c r="D64" s="4">
        <v>25200</v>
      </c>
      <c r="E64" s="4">
        <f>C64-D64</f>
        <v>24800</v>
      </c>
      <c r="F64" s="4"/>
      <c r="G64" s="4">
        <v>50000</v>
      </c>
      <c r="H64" s="4">
        <f>SUM(G64-F64)</f>
        <v>50000</v>
      </c>
    </row>
    <row r="65" spans="1:9" x14ac:dyDescent="0.2">
      <c r="A65" s="1">
        <v>4031</v>
      </c>
      <c r="B65" s="1" t="s">
        <v>40</v>
      </c>
      <c r="C65" s="4">
        <v>70000</v>
      </c>
      <c r="D65" s="4">
        <v>35124.6</v>
      </c>
      <c r="E65" s="4">
        <f t="shared" ref="E65:E77" si="3">C65-D65</f>
        <v>34875.4</v>
      </c>
      <c r="F65" s="4"/>
      <c r="G65" s="4"/>
      <c r="H65" s="4">
        <f t="shared" ref="H65:H77" si="4">SUM(G65-F65)</f>
        <v>0</v>
      </c>
    </row>
    <row r="66" spans="1:9" x14ac:dyDescent="0.2">
      <c r="A66" s="1">
        <v>4032</v>
      </c>
      <c r="B66" s="1" t="s">
        <v>41</v>
      </c>
      <c r="C66" s="4">
        <v>40000</v>
      </c>
      <c r="D66" s="4">
        <v>5875.02</v>
      </c>
      <c r="E66" s="4">
        <f t="shared" si="3"/>
        <v>34124.979999999996</v>
      </c>
      <c r="F66" s="4"/>
      <c r="G66" s="4">
        <v>40000</v>
      </c>
      <c r="H66" s="4">
        <f t="shared" si="4"/>
        <v>40000</v>
      </c>
    </row>
    <row r="67" spans="1:9" x14ac:dyDescent="0.2">
      <c r="A67" s="1">
        <v>4034</v>
      </c>
      <c r="B67" s="1" t="s">
        <v>58</v>
      </c>
      <c r="C67" s="4">
        <v>40000</v>
      </c>
      <c r="D67" s="4">
        <v>4627.45</v>
      </c>
      <c r="E67" s="4">
        <f t="shared" si="3"/>
        <v>35372.550000000003</v>
      </c>
      <c r="F67" s="4"/>
      <c r="G67" s="4">
        <v>40000</v>
      </c>
      <c r="H67" s="4">
        <f t="shared" si="4"/>
        <v>40000</v>
      </c>
    </row>
    <row r="68" spans="1:9" x14ac:dyDescent="0.2">
      <c r="A68" s="1">
        <v>4035</v>
      </c>
      <c r="B68" s="1" t="s">
        <v>42</v>
      </c>
      <c r="C68" s="4">
        <v>30000</v>
      </c>
      <c r="D68" s="4">
        <v>7311.36</v>
      </c>
      <c r="E68" s="4">
        <f t="shared" si="3"/>
        <v>22688.639999999999</v>
      </c>
      <c r="F68" s="4"/>
      <c r="G68" s="4">
        <v>30000</v>
      </c>
      <c r="H68" s="4">
        <f t="shared" si="4"/>
        <v>30000</v>
      </c>
    </row>
    <row r="69" spans="1:9" x14ac:dyDescent="0.2">
      <c r="A69" s="1">
        <v>4037</v>
      </c>
      <c r="B69" s="1" t="s">
        <v>43</v>
      </c>
      <c r="C69" s="4">
        <v>1000</v>
      </c>
      <c r="D69" s="4"/>
      <c r="E69" s="4">
        <f t="shared" si="3"/>
        <v>1000</v>
      </c>
      <c r="F69" s="4"/>
      <c r="G69" s="4"/>
      <c r="H69" s="4">
        <f t="shared" si="4"/>
        <v>0</v>
      </c>
    </row>
    <row r="70" spans="1:9" x14ac:dyDescent="0.2">
      <c r="A70" s="1">
        <v>4039</v>
      </c>
      <c r="B70" s="1" t="s">
        <v>44</v>
      </c>
      <c r="C70" s="4">
        <v>0</v>
      </c>
      <c r="D70" s="4">
        <v>450</v>
      </c>
      <c r="E70" s="4">
        <f t="shared" si="3"/>
        <v>-450</v>
      </c>
      <c r="F70" s="4"/>
      <c r="G70" s="4">
        <v>20000</v>
      </c>
      <c r="H70" s="4">
        <f t="shared" si="4"/>
        <v>20000</v>
      </c>
    </row>
    <row r="71" spans="1:9" x14ac:dyDescent="0.2">
      <c r="A71" s="1">
        <v>4042</v>
      </c>
      <c r="B71" s="1" t="s">
        <v>45</v>
      </c>
      <c r="C71" s="4">
        <v>20000</v>
      </c>
      <c r="D71" s="4">
        <v>20000</v>
      </c>
      <c r="E71" s="4">
        <f t="shared" si="3"/>
        <v>0</v>
      </c>
      <c r="F71" s="4"/>
      <c r="G71" s="4">
        <v>20000</v>
      </c>
      <c r="H71" s="4">
        <f t="shared" si="4"/>
        <v>20000</v>
      </c>
    </row>
    <row r="72" spans="1:9" x14ac:dyDescent="0.2">
      <c r="A72" s="1">
        <v>4070</v>
      </c>
      <c r="B72" s="1" t="s">
        <v>46</v>
      </c>
      <c r="C72" s="4"/>
      <c r="D72" s="4"/>
      <c r="E72" s="4">
        <f t="shared" si="3"/>
        <v>0</v>
      </c>
      <c r="F72" s="4"/>
      <c r="G72" s="4"/>
      <c r="H72" s="4">
        <f t="shared" si="4"/>
        <v>0</v>
      </c>
    </row>
    <row r="73" spans="1:9" x14ac:dyDescent="0.2">
      <c r="A73" s="1">
        <v>4071</v>
      </c>
      <c r="B73" s="1" t="s">
        <v>47</v>
      </c>
      <c r="C73" s="4"/>
      <c r="D73" s="4"/>
      <c r="E73" s="4">
        <f t="shared" si="3"/>
        <v>0</v>
      </c>
      <c r="F73" s="4"/>
      <c r="G73" s="4"/>
      <c r="H73" s="4">
        <f t="shared" si="4"/>
        <v>0</v>
      </c>
    </row>
    <row r="74" spans="1:9" x14ac:dyDescent="0.2">
      <c r="A74" s="1">
        <v>4072</v>
      </c>
      <c r="B74" s="1" t="s">
        <v>59</v>
      </c>
      <c r="C74" s="4">
        <v>0</v>
      </c>
      <c r="D74" s="4">
        <v>14543.75</v>
      </c>
      <c r="E74" s="4"/>
      <c r="F74" s="4"/>
      <c r="G74" s="4"/>
      <c r="H74" s="4"/>
    </row>
    <row r="75" spans="1:9" x14ac:dyDescent="0.2">
      <c r="A75" s="1">
        <v>4310</v>
      </c>
      <c r="B75" s="1" t="s">
        <v>48</v>
      </c>
      <c r="C75" s="4">
        <v>10000</v>
      </c>
      <c r="D75" s="4">
        <v>384043.34</v>
      </c>
      <c r="E75" s="4">
        <f t="shared" si="3"/>
        <v>-374043.34</v>
      </c>
      <c r="F75" s="4"/>
      <c r="G75" s="4">
        <v>60000</v>
      </c>
      <c r="H75" s="4">
        <f t="shared" si="4"/>
        <v>60000</v>
      </c>
    </row>
    <row r="76" spans="1:9" x14ac:dyDescent="0.2">
      <c r="A76" s="1">
        <v>4315</v>
      </c>
      <c r="B76" s="1" t="s">
        <v>60</v>
      </c>
      <c r="C76" s="4">
        <v>8000</v>
      </c>
      <c r="D76" s="4"/>
      <c r="E76" s="4">
        <f t="shared" si="3"/>
        <v>8000</v>
      </c>
      <c r="F76" s="4"/>
      <c r="G76" s="4"/>
      <c r="H76" s="4">
        <f t="shared" si="4"/>
        <v>0</v>
      </c>
    </row>
    <row r="77" spans="1:9" s="8" customFormat="1" x14ac:dyDescent="0.2">
      <c r="A77" s="1">
        <v>6010</v>
      </c>
      <c r="B77" s="1" t="s">
        <v>125</v>
      </c>
      <c r="C77" s="4">
        <v>48000</v>
      </c>
      <c r="D77" s="4"/>
      <c r="E77" s="4">
        <f t="shared" si="3"/>
        <v>48000</v>
      </c>
      <c r="F77" s="4"/>
      <c r="G77" s="4"/>
      <c r="H77" s="4">
        <f t="shared" si="4"/>
        <v>0</v>
      </c>
      <c r="I77" s="1"/>
    </row>
    <row r="78" spans="1:9" s="8" customFormat="1" x14ac:dyDescent="0.2">
      <c r="A78" s="1">
        <v>7140</v>
      </c>
      <c r="B78" s="1" t="s">
        <v>51</v>
      </c>
      <c r="C78" s="4"/>
      <c r="D78" s="4"/>
      <c r="E78" s="4"/>
      <c r="F78" s="4"/>
      <c r="G78" s="4"/>
      <c r="H78" s="4"/>
      <c r="I78" s="1"/>
    </row>
    <row r="79" spans="1:9" s="8" customFormat="1" x14ac:dyDescent="0.2">
      <c r="A79" s="1">
        <v>8151</v>
      </c>
      <c r="B79" s="1" t="s">
        <v>52</v>
      </c>
      <c r="C79" s="4"/>
      <c r="D79" s="4"/>
      <c r="E79" s="4"/>
      <c r="F79" s="4"/>
      <c r="G79" s="4"/>
      <c r="H79" s="4"/>
      <c r="I79" s="1"/>
    </row>
    <row r="80" spans="1:9" x14ac:dyDescent="0.2">
      <c r="A80" s="9"/>
      <c r="B80" s="9" t="s">
        <v>121</v>
      </c>
      <c r="C80" s="11">
        <f>SUM(C64:C79)</f>
        <v>317000</v>
      </c>
      <c r="D80" s="11">
        <f>SUM(D63:D77)</f>
        <v>-158474.48000000004</v>
      </c>
      <c r="E80" s="11">
        <f>SUM(E63:E77)</f>
        <v>-165631.77000000002</v>
      </c>
      <c r="F80" s="11">
        <f t="shared" ref="F80:H80" si="5">SUM(F64:F77)</f>
        <v>0</v>
      </c>
      <c r="G80" s="11">
        <f t="shared" si="5"/>
        <v>260000</v>
      </c>
      <c r="H80" s="16">
        <f t="shared" si="5"/>
        <v>260000</v>
      </c>
    </row>
    <row r="81" spans="1:9" x14ac:dyDescent="0.2">
      <c r="A81" s="9"/>
      <c r="B81" s="9" t="s">
        <v>113</v>
      </c>
      <c r="C81" s="11">
        <v>158474.48000000001</v>
      </c>
      <c r="D81" s="11"/>
      <c r="E81" s="11"/>
      <c r="F81" s="11"/>
      <c r="G81" s="11"/>
      <c r="H81" s="16"/>
    </row>
    <row r="82" spans="1:9" x14ac:dyDescent="0.2">
      <c r="B82" s="1" t="s">
        <v>114</v>
      </c>
      <c r="I82" s="8"/>
    </row>
    <row r="84" spans="1:9" x14ac:dyDescent="0.2">
      <c r="A84" s="9" t="s">
        <v>62</v>
      </c>
      <c r="B84" s="9" t="s">
        <v>63</v>
      </c>
      <c r="C84" s="9">
        <v>2021</v>
      </c>
      <c r="D84" s="9" t="s">
        <v>33</v>
      </c>
      <c r="E84" s="9" t="s">
        <v>3</v>
      </c>
      <c r="F84" s="9" t="s">
        <v>34</v>
      </c>
      <c r="G84" s="9" t="s">
        <v>5</v>
      </c>
      <c r="H84" s="17" t="s">
        <v>35</v>
      </c>
    </row>
    <row r="85" spans="1:9" x14ac:dyDescent="0.2">
      <c r="A85" s="8">
        <v>3132</v>
      </c>
      <c r="B85" s="8" t="s">
        <v>38</v>
      </c>
      <c r="C85" s="8"/>
      <c r="D85" s="8">
        <v>-2075</v>
      </c>
      <c r="E85" s="8"/>
      <c r="F85" s="8"/>
      <c r="G85" s="8"/>
    </row>
    <row r="86" spans="1:9" x14ac:dyDescent="0.2">
      <c r="A86" s="8"/>
      <c r="B86" s="8"/>
      <c r="C86" s="8"/>
      <c r="D86" s="8"/>
      <c r="E86" s="8"/>
      <c r="F86" s="8"/>
      <c r="G86" s="8"/>
    </row>
    <row r="87" spans="1:9" x14ac:dyDescent="0.2">
      <c r="A87" s="8"/>
      <c r="B87" s="8"/>
      <c r="C87" s="8"/>
      <c r="D87" s="8"/>
      <c r="E87" s="8"/>
      <c r="F87" s="8"/>
      <c r="G87" s="8"/>
    </row>
    <row r="88" spans="1:9" x14ac:dyDescent="0.2">
      <c r="A88" s="9"/>
      <c r="B88" s="9" t="s">
        <v>112</v>
      </c>
      <c r="C88" s="9"/>
      <c r="D88" s="9">
        <f>SUM(D85:D87)</f>
        <v>-2075</v>
      </c>
      <c r="E88" s="9"/>
      <c r="F88" s="9"/>
      <c r="G88" s="9"/>
      <c r="H88" s="17"/>
    </row>
    <row r="89" spans="1:9" x14ac:dyDescent="0.2">
      <c r="A89" s="1">
        <v>4000</v>
      </c>
      <c r="B89" s="1" t="s">
        <v>39</v>
      </c>
      <c r="C89" s="12">
        <v>80000</v>
      </c>
      <c r="D89" s="4">
        <v>102105.76</v>
      </c>
      <c r="E89" s="4">
        <f t="shared" ref="E89:E160" si="6">C89-D89</f>
        <v>-22105.759999999995</v>
      </c>
      <c r="F89" s="4">
        <v>66743</v>
      </c>
      <c r="G89" s="4">
        <v>90000</v>
      </c>
      <c r="H89" s="4">
        <f>SUM(G89-F89)</f>
        <v>23257</v>
      </c>
    </row>
    <row r="90" spans="1:9" x14ac:dyDescent="0.2">
      <c r="A90" s="1">
        <v>4031</v>
      </c>
      <c r="B90" s="1" t="s">
        <v>40</v>
      </c>
      <c r="C90" s="12">
        <v>70000</v>
      </c>
      <c r="D90" s="4">
        <v>74805.95</v>
      </c>
      <c r="E90" s="4">
        <f t="shared" si="6"/>
        <v>-4805.9499999999971</v>
      </c>
      <c r="F90" s="4">
        <v>147853</v>
      </c>
      <c r="G90" s="4">
        <v>100000</v>
      </c>
      <c r="H90" s="4">
        <f t="shared" ref="H90:H101" si="7">SUM(G90-F90)</f>
        <v>-47853</v>
      </c>
    </row>
    <row r="91" spans="1:9" x14ac:dyDescent="0.2">
      <c r="A91" s="1">
        <v>4032</v>
      </c>
      <c r="B91" s="1" t="s">
        <v>41</v>
      </c>
      <c r="C91" s="12">
        <v>16000</v>
      </c>
      <c r="D91" s="4">
        <v>49760.38</v>
      </c>
      <c r="E91" s="4">
        <f t="shared" si="6"/>
        <v>-33760.379999999997</v>
      </c>
      <c r="F91" s="4">
        <v>26852</v>
      </c>
      <c r="G91" s="4">
        <v>30000</v>
      </c>
      <c r="H91" s="4">
        <f t="shared" si="7"/>
        <v>3148</v>
      </c>
    </row>
    <row r="92" spans="1:9" x14ac:dyDescent="0.2">
      <c r="A92" s="1">
        <v>4034</v>
      </c>
      <c r="B92" s="1" t="s">
        <v>64</v>
      </c>
      <c r="C92" s="12">
        <v>43000</v>
      </c>
      <c r="D92" s="4">
        <v>11804.1</v>
      </c>
      <c r="E92" s="4">
        <f t="shared" si="6"/>
        <v>31195.9</v>
      </c>
      <c r="F92" s="4">
        <v>43742</v>
      </c>
      <c r="G92" s="4">
        <v>50000</v>
      </c>
      <c r="H92" s="4">
        <f t="shared" si="7"/>
        <v>6258</v>
      </c>
    </row>
    <row r="93" spans="1:9" x14ac:dyDescent="0.2">
      <c r="A93" s="1">
        <v>4035</v>
      </c>
      <c r="B93" s="1" t="s">
        <v>65</v>
      </c>
      <c r="C93" s="12">
        <v>35000</v>
      </c>
      <c r="D93" s="4">
        <v>33655.949999999997</v>
      </c>
      <c r="E93" s="4">
        <f t="shared" si="6"/>
        <v>1344.0500000000029</v>
      </c>
      <c r="F93" s="4">
        <v>38973</v>
      </c>
      <c r="G93" s="4">
        <v>40000</v>
      </c>
      <c r="H93" s="4">
        <f t="shared" si="7"/>
        <v>1027</v>
      </c>
    </row>
    <row r="94" spans="1:9" x14ac:dyDescent="0.2">
      <c r="A94" s="1">
        <v>4037</v>
      </c>
      <c r="B94" s="1" t="s">
        <v>43</v>
      </c>
      <c r="C94" s="12">
        <v>1000</v>
      </c>
      <c r="D94" s="4"/>
      <c r="E94" s="4">
        <f t="shared" si="6"/>
        <v>1000</v>
      </c>
      <c r="F94" s="4"/>
      <c r="G94" s="4"/>
      <c r="H94" s="4">
        <f t="shared" si="7"/>
        <v>0</v>
      </c>
    </row>
    <row r="95" spans="1:9" x14ac:dyDescent="0.2">
      <c r="A95" s="1">
        <v>4039</v>
      </c>
      <c r="B95" s="1" t="s">
        <v>44</v>
      </c>
      <c r="C95" s="12">
        <v>0</v>
      </c>
      <c r="D95" s="4">
        <v>996.12</v>
      </c>
      <c r="E95" s="4">
        <f t="shared" si="6"/>
        <v>-996.12</v>
      </c>
      <c r="F95" s="4">
        <v>5725</v>
      </c>
      <c r="G95" s="4"/>
      <c r="H95" s="4">
        <f t="shared" si="7"/>
        <v>-5725</v>
      </c>
    </row>
    <row r="96" spans="1:9" x14ac:dyDescent="0.2">
      <c r="A96" s="1">
        <v>4042</v>
      </c>
      <c r="B96" s="1" t="s">
        <v>45</v>
      </c>
      <c r="C96" s="12">
        <v>50000</v>
      </c>
      <c r="D96" s="4">
        <v>50000</v>
      </c>
      <c r="E96" s="4">
        <f t="shared" si="6"/>
        <v>0</v>
      </c>
      <c r="F96" s="4">
        <v>50000</v>
      </c>
      <c r="G96" s="4">
        <v>50000</v>
      </c>
      <c r="H96" s="4">
        <f t="shared" si="7"/>
        <v>0</v>
      </c>
    </row>
    <row r="97" spans="1:8" x14ac:dyDescent="0.2">
      <c r="A97" s="1">
        <v>4070</v>
      </c>
      <c r="B97" s="1" t="s">
        <v>46</v>
      </c>
      <c r="C97" s="12"/>
      <c r="D97" s="4"/>
      <c r="E97" s="4">
        <f t="shared" si="6"/>
        <v>0</v>
      </c>
      <c r="F97" s="4"/>
      <c r="G97" s="4"/>
      <c r="H97" s="4">
        <f t="shared" si="7"/>
        <v>0</v>
      </c>
    </row>
    <row r="98" spans="1:8" x14ac:dyDescent="0.2">
      <c r="A98" s="1">
        <v>4071</v>
      </c>
      <c r="B98" s="1" t="s">
        <v>47</v>
      </c>
      <c r="C98" s="12"/>
      <c r="D98" s="4"/>
      <c r="E98" s="4">
        <f t="shared" si="6"/>
        <v>0</v>
      </c>
      <c r="F98" s="4">
        <v>500</v>
      </c>
      <c r="G98" s="4"/>
      <c r="H98" s="4">
        <f t="shared" si="7"/>
        <v>-500</v>
      </c>
    </row>
    <row r="99" spans="1:8" x14ac:dyDescent="0.2">
      <c r="A99" s="1">
        <v>4310</v>
      </c>
      <c r="B99" s="1" t="s">
        <v>48</v>
      </c>
      <c r="C99" s="12">
        <v>10000</v>
      </c>
      <c r="D99" s="4">
        <v>8844.93</v>
      </c>
      <c r="E99" s="4">
        <f t="shared" si="6"/>
        <v>1155.0699999999997</v>
      </c>
      <c r="F99" s="4">
        <v>9158</v>
      </c>
      <c r="G99" s="4">
        <v>10000</v>
      </c>
      <c r="H99" s="4">
        <f t="shared" si="7"/>
        <v>842</v>
      </c>
    </row>
    <row r="100" spans="1:8" x14ac:dyDescent="0.2">
      <c r="A100" s="1">
        <v>4315</v>
      </c>
      <c r="B100" s="1" t="s">
        <v>60</v>
      </c>
      <c r="C100" s="12"/>
      <c r="D100" s="4"/>
      <c r="E100" s="4">
        <f t="shared" si="6"/>
        <v>0</v>
      </c>
      <c r="F100" s="4">
        <v>7869</v>
      </c>
      <c r="G100" s="4"/>
      <c r="H100" s="4">
        <f t="shared" si="7"/>
        <v>-7869</v>
      </c>
    </row>
    <row r="101" spans="1:8" x14ac:dyDescent="0.2">
      <c r="A101" s="1">
        <v>6010</v>
      </c>
      <c r="B101" s="1" t="s">
        <v>66</v>
      </c>
      <c r="C101" s="12">
        <v>101000</v>
      </c>
      <c r="D101" s="4"/>
      <c r="E101" s="4">
        <f t="shared" si="6"/>
        <v>101000</v>
      </c>
      <c r="F101" s="4">
        <v>101000</v>
      </c>
      <c r="G101" s="4">
        <v>101000</v>
      </c>
      <c r="H101" s="4">
        <f t="shared" si="7"/>
        <v>0</v>
      </c>
    </row>
    <row r="102" spans="1:8" x14ac:dyDescent="0.2">
      <c r="A102" s="1">
        <v>6010</v>
      </c>
      <c r="B102" s="1" t="s">
        <v>67</v>
      </c>
      <c r="C102" s="12"/>
      <c r="D102" s="4">
        <v>70439</v>
      </c>
      <c r="E102" s="4"/>
      <c r="F102" s="4"/>
      <c r="G102" s="4"/>
      <c r="H102" s="4"/>
    </row>
    <row r="103" spans="1:8" x14ac:dyDescent="0.2">
      <c r="A103" s="1">
        <v>7140</v>
      </c>
      <c r="B103" s="1" t="s">
        <v>51</v>
      </c>
      <c r="C103" s="12"/>
      <c r="D103" s="4"/>
      <c r="E103" s="4">
        <f t="shared" si="6"/>
        <v>0</v>
      </c>
      <c r="F103" s="4"/>
      <c r="G103" s="4"/>
      <c r="H103" s="4"/>
    </row>
    <row r="104" spans="1:8" x14ac:dyDescent="0.2">
      <c r="A104" s="1">
        <v>8151</v>
      </c>
      <c r="B104" s="1" t="s">
        <v>68</v>
      </c>
      <c r="C104" s="12"/>
      <c r="D104" s="4">
        <v>2884.43</v>
      </c>
      <c r="E104" s="4">
        <f t="shared" si="6"/>
        <v>-2884.43</v>
      </c>
      <c r="F104" s="4">
        <v>8691</v>
      </c>
      <c r="G104" s="4">
        <v>9000</v>
      </c>
      <c r="H104" s="4"/>
    </row>
    <row r="105" spans="1:8" x14ac:dyDescent="0.2">
      <c r="A105" s="13"/>
      <c r="B105" s="13" t="s">
        <v>120</v>
      </c>
      <c r="C105" s="14">
        <f>SUM(C89:C104)</f>
        <v>406000</v>
      </c>
      <c r="D105" s="14">
        <f>SUM(D88:D104)</f>
        <v>403221.62</v>
      </c>
      <c r="E105" s="14">
        <f>SUM(E89:E101)</f>
        <v>74026.810000000012</v>
      </c>
      <c r="F105" s="14">
        <f>SUM(F89:F104)</f>
        <v>507106</v>
      </c>
      <c r="G105" s="14">
        <f>SUM(G89:G101)</f>
        <v>471000</v>
      </c>
      <c r="H105" s="15">
        <f>SUM(H89:H101)</f>
        <v>-27415</v>
      </c>
    </row>
    <row r="106" spans="1:8" x14ac:dyDescent="0.2">
      <c r="A106" s="9"/>
      <c r="B106" s="9" t="s">
        <v>69</v>
      </c>
      <c r="C106" s="11"/>
      <c r="D106" s="11"/>
      <c r="E106" s="11"/>
      <c r="F106" s="11"/>
      <c r="G106" s="11"/>
      <c r="H106" s="16"/>
    </row>
    <row r="107" spans="1:8" x14ac:dyDescent="0.2">
      <c r="A107" s="8"/>
      <c r="B107" s="8"/>
      <c r="C107" s="8"/>
      <c r="D107" s="8"/>
      <c r="E107" s="1">
        <f t="shared" si="6"/>
        <v>0</v>
      </c>
      <c r="G107" s="8"/>
    </row>
    <row r="108" spans="1:8" x14ac:dyDescent="0.2">
      <c r="E108" s="1">
        <f t="shared" si="6"/>
        <v>0</v>
      </c>
    </row>
    <row r="109" spans="1:8" x14ac:dyDescent="0.2">
      <c r="A109" s="9" t="s">
        <v>70</v>
      </c>
      <c r="B109" s="9" t="s">
        <v>71</v>
      </c>
      <c r="C109" s="9">
        <v>2021</v>
      </c>
      <c r="D109" s="9" t="s">
        <v>33</v>
      </c>
      <c r="E109" s="9" t="s">
        <v>3</v>
      </c>
      <c r="F109" s="9" t="s">
        <v>34</v>
      </c>
      <c r="G109" s="9" t="s">
        <v>5</v>
      </c>
      <c r="H109" s="17" t="s">
        <v>35</v>
      </c>
    </row>
    <row r="110" spans="1:8" x14ac:dyDescent="0.2">
      <c r="A110" s="1">
        <v>4000</v>
      </c>
      <c r="B110" s="1" t="s">
        <v>39</v>
      </c>
      <c r="C110" s="4">
        <v>10000</v>
      </c>
      <c r="D110" s="4"/>
      <c r="E110" s="4">
        <f>SUM(C110-D110)</f>
        <v>10000</v>
      </c>
      <c r="F110" s="4"/>
      <c r="G110" s="4"/>
      <c r="H110" s="4">
        <f>SUM(G110-F110)</f>
        <v>0</v>
      </c>
    </row>
    <row r="111" spans="1:8" x14ac:dyDescent="0.2">
      <c r="A111" s="1">
        <v>4031</v>
      </c>
      <c r="B111" s="1" t="s">
        <v>40</v>
      </c>
      <c r="C111" s="4">
        <v>10000</v>
      </c>
      <c r="D111" s="4" t="s">
        <v>11</v>
      </c>
      <c r="E111" s="4" t="e">
        <f t="shared" ref="E111:E122" si="8">SUM(C111-D111)</f>
        <v>#VALUE!</v>
      </c>
      <c r="F111" s="4"/>
      <c r="G111" s="4"/>
      <c r="H111" s="4">
        <f t="shared" ref="H111:H122" si="9">SUM(G111-F111)</f>
        <v>0</v>
      </c>
    </row>
    <row r="112" spans="1:8" x14ac:dyDescent="0.2">
      <c r="A112" s="1">
        <v>4032</v>
      </c>
      <c r="B112" s="1" t="s">
        <v>41</v>
      </c>
      <c r="C112" s="4">
        <v>5000</v>
      </c>
      <c r="D112" s="4"/>
      <c r="E112" s="4">
        <f t="shared" si="8"/>
        <v>5000</v>
      </c>
      <c r="F112" s="4"/>
      <c r="G112" s="4"/>
      <c r="H112" s="4">
        <f t="shared" si="9"/>
        <v>0</v>
      </c>
    </row>
    <row r="113" spans="1:8" x14ac:dyDescent="0.2">
      <c r="A113" s="1">
        <v>4034</v>
      </c>
      <c r="B113" s="1" t="s">
        <v>64</v>
      </c>
      <c r="C113" s="4">
        <v>7000</v>
      </c>
      <c r="D113" s="4"/>
      <c r="E113" s="4">
        <f t="shared" si="8"/>
        <v>7000</v>
      </c>
      <c r="F113" s="4"/>
      <c r="G113" s="4"/>
      <c r="H113" s="4">
        <f t="shared" si="9"/>
        <v>0</v>
      </c>
    </row>
    <row r="114" spans="1:8" x14ac:dyDescent="0.2">
      <c r="A114" s="1">
        <v>4035</v>
      </c>
      <c r="B114" s="1" t="s">
        <v>72</v>
      </c>
      <c r="C114" s="4">
        <v>5000</v>
      </c>
      <c r="D114" s="4"/>
      <c r="E114" s="4">
        <f t="shared" si="8"/>
        <v>5000</v>
      </c>
      <c r="F114" s="4"/>
      <c r="G114" s="4"/>
      <c r="H114" s="4">
        <f t="shared" si="9"/>
        <v>0</v>
      </c>
    </row>
    <row r="115" spans="1:8" x14ac:dyDescent="0.2">
      <c r="A115" s="1">
        <v>4037</v>
      </c>
      <c r="B115" s="1" t="s">
        <v>43</v>
      </c>
      <c r="C115" s="4"/>
      <c r="D115" s="4"/>
      <c r="E115" s="4">
        <f t="shared" si="8"/>
        <v>0</v>
      </c>
      <c r="F115" s="4"/>
      <c r="G115" s="4"/>
      <c r="H115" s="4">
        <f t="shared" si="9"/>
        <v>0</v>
      </c>
    </row>
    <row r="116" spans="1:8" x14ac:dyDescent="0.2">
      <c r="A116" s="1">
        <v>4039</v>
      </c>
      <c r="B116" s="1" t="s">
        <v>44</v>
      </c>
      <c r="C116" s="4"/>
      <c r="D116" s="4"/>
      <c r="E116" s="4">
        <f t="shared" si="8"/>
        <v>0</v>
      </c>
      <c r="F116" s="4"/>
      <c r="G116" s="4"/>
      <c r="H116" s="4">
        <f t="shared" si="9"/>
        <v>0</v>
      </c>
    </row>
    <row r="117" spans="1:8" x14ac:dyDescent="0.2">
      <c r="A117" s="1">
        <v>4042</v>
      </c>
      <c r="B117" s="1" t="s">
        <v>45</v>
      </c>
      <c r="C117" s="4"/>
      <c r="D117" s="4"/>
      <c r="E117" s="4">
        <f t="shared" si="8"/>
        <v>0</v>
      </c>
      <c r="F117" s="4"/>
      <c r="G117" s="4"/>
      <c r="H117" s="4">
        <f t="shared" si="9"/>
        <v>0</v>
      </c>
    </row>
    <row r="118" spans="1:8" x14ac:dyDescent="0.2">
      <c r="A118" s="1">
        <v>4070</v>
      </c>
      <c r="B118" s="1" t="s">
        <v>46</v>
      </c>
      <c r="C118" s="4"/>
      <c r="D118" s="4"/>
      <c r="E118" s="4">
        <f t="shared" si="8"/>
        <v>0</v>
      </c>
      <c r="F118" s="4"/>
      <c r="G118" s="4"/>
      <c r="H118" s="4">
        <f t="shared" si="9"/>
        <v>0</v>
      </c>
    </row>
    <row r="119" spans="1:8" x14ac:dyDescent="0.2">
      <c r="A119" s="1">
        <v>4071</v>
      </c>
      <c r="B119" s="1" t="s">
        <v>47</v>
      </c>
      <c r="C119" s="4"/>
      <c r="D119" s="4"/>
      <c r="E119" s="4">
        <f t="shared" si="8"/>
        <v>0</v>
      </c>
      <c r="F119" s="4"/>
      <c r="G119" s="4"/>
      <c r="H119" s="4">
        <f t="shared" si="9"/>
        <v>0</v>
      </c>
    </row>
    <row r="120" spans="1:8" x14ac:dyDescent="0.2">
      <c r="A120" s="1">
        <v>4310</v>
      </c>
      <c r="B120" s="1" t="s">
        <v>48</v>
      </c>
      <c r="C120" s="4"/>
      <c r="D120" s="4"/>
      <c r="E120" s="4">
        <f t="shared" si="8"/>
        <v>0</v>
      </c>
      <c r="F120" s="4"/>
      <c r="G120" s="4"/>
      <c r="H120" s="4">
        <f t="shared" si="9"/>
        <v>0</v>
      </c>
    </row>
    <row r="121" spans="1:8" x14ac:dyDescent="0.2">
      <c r="A121" s="1">
        <v>4315</v>
      </c>
      <c r="B121" s="1" t="s">
        <v>60</v>
      </c>
      <c r="C121" s="4"/>
      <c r="D121" s="4"/>
      <c r="E121" s="4">
        <f t="shared" si="8"/>
        <v>0</v>
      </c>
      <c r="F121" s="4"/>
      <c r="G121" s="4"/>
      <c r="H121" s="4">
        <f t="shared" si="9"/>
        <v>0</v>
      </c>
    </row>
    <row r="122" spans="1:8" x14ac:dyDescent="0.2">
      <c r="A122" s="1">
        <v>6010</v>
      </c>
      <c r="B122" s="1" t="s">
        <v>67</v>
      </c>
      <c r="C122" s="4"/>
      <c r="D122" s="4"/>
      <c r="E122" s="4">
        <f t="shared" si="8"/>
        <v>0</v>
      </c>
      <c r="F122" s="4"/>
      <c r="G122" s="4"/>
      <c r="H122" s="4">
        <f t="shared" si="9"/>
        <v>0</v>
      </c>
    </row>
    <row r="123" spans="1:8" x14ac:dyDescent="0.2">
      <c r="A123" s="1">
        <v>7140</v>
      </c>
      <c r="B123" s="1" t="s">
        <v>51</v>
      </c>
      <c r="C123" s="4"/>
      <c r="D123" s="4"/>
      <c r="E123" s="4"/>
      <c r="F123" s="4"/>
      <c r="G123" s="4"/>
      <c r="H123" s="4"/>
    </row>
    <row r="124" spans="1:8" x14ac:dyDescent="0.2">
      <c r="A124" s="1">
        <v>8151</v>
      </c>
      <c r="B124" s="1" t="s">
        <v>68</v>
      </c>
      <c r="C124" s="4"/>
      <c r="D124" s="4"/>
      <c r="E124" s="4"/>
      <c r="F124" s="4"/>
      <c r="G124" s="4"/>
      <c r="H124" s="4"/>
    </row>
    <row r="125" spans="1:8" x14ac:dyDescent="0.2">
      <c r="A125" s="9"/>
      <c r="B125" s="9" t="s">
        <v>119</v>
      </c>
      <c r="C125" s="11">
        <f>SUM(C110:C124)</f>
        <v>37000</v>
      </c>
      <c r="D125" s="11">
        <f t="shared" ref="D125:H125" si="10">SUM(D110:D122)</f>
        <v>0</v>
      </c>
      <c r="E125" s="11" t="e">
        <f t="shared" si="10"/>
        <v>#VALUE!</v>
      </c>
      <c r="F125" s="11">
        <f t="shared" si="10"/>
        <v>0</v>
      </c>
      <c r="G125" s="11">
        <f t="shared" si="10"/>
        <v>0</v>
      </c>
      <c r="H125" s="11">
        <f t="shared" si="10"/>
        <v>0</v>
      </c>
    </row>
    <row r="128" spans="1:8" x14ac:dyDescent="0.2">
      <c r="A128" s="9"/>
      <c r="B128" s="9" t="s">
        <v>73</v>
      </c>
      <c r="C128" s="9">
        <v>2021</v>
      </c>
      <c r="D128" s="9" t="s">
        <v>33</v>
      </c>
      <c r="E128" s="9" t="s">
        <v>3</v>
      </c>
      <c r="F128" s="9" t="s">
        <v>34</v>
      </c>
      <c r="G128" s="9" t="s">
        <v>5</v>
      </c>
      <c r="H128" s="17" t="s">
        <v>35</v>
      </c>
    </row>
    <row r="129" spans="1:8" x14ac:dyDescent="0.2">
      <c r="A129" s="1">
        <v>4000</v>
      </c>
      <c r="B129" s="1" t="s">
        <v>39</v>
      </c>
      <c r="C129" s="4">
        <v>30000</v>
      </c>
      <c r="D129" s="4">
        <v>5540</v>
      </c>
      <c r="E129" s="4">
        <f t="shared" si="6"/>
        <v>24460</v>
      </c>
      <c r="F129" s="4">
        <v>48275</v>
      </c>
      <c r="G129" s="4">
        <v>50000</v>
      </c>
      <c r="H129" s="4">
        <f>SUM(G129-F129)</f>
        <v>1725</v>
      </c>
    </row>
    <row r="130" spans="1:8" x14ac:dyDescent="0.2">
      <c r="A130" s="1">
        <v>4031</v>
      </c>
      <c r="B130" s="1" t="s">
        <v>74</v>
      </c>
      <c r="C130" s="4">
        <v>5000</v>
      </c>
      <c r="D130" s="4"/>
      <c r="E130" s="4">
        <f t="shared" si="6"/>
        <v>5000</v>
      </c>
      <c r="F130" s="4">
        <v>2662</v>
      </c>
      <c r="G130" s="4">
        <v>5000</v>
      </c>
      <c r="H130" s="4">
        <f t="shared" ref="H130:H141" si="11">SUM(G130-F130)</f>
        <v>2338</v>
      </c>
    </row>
    <row r="131" spans="1:8" x14ac:dyDescent="0.2">
      <c r="A131" s="1">
        <v>4032</v>
      </c>
      <c r="B131" s="1" t="s">
        <v>75</v>
      </c>
      <c r="C131" s="4">
        <v>5000</v>
      </c>
      <c r="D131" s="4"/>
      <c r="E131" s="4">
        <f t="shared" si="6"/>
        <v>5000</v>
      </c>
      <c r="F131" s="4"/>
      <c r="G131" s="4">
        <v>5000</v>
      </c>
      <c r="H131" s="4">
        <f t="shared" si="11"/>
        <v>5000</v>
      </c>
    </row>
    <row r="132" spans="1:8" x14ac:dyDescent="0.2">
      <c r="A132" s="1">
        <v>4034</v>
      </c>
      <c r="B132" s="1" t="s">
        <v>76</v>
      </c>
      <c r="C132" s="4">
        <v>10000</v>
      </c>
      <c r="D132" s="4"/>
      <c r="E132" s="4">
        <f t="shared" si="6"/>
        <v>10000</v>
      </c>
      <c r="F132" s="4">
        <v>1515</v>
      </c>
      <c r="G132" s="4">
        <v>10000</v>
      </c>
      <c r="H132" s="4">
        <f t="shared" si="11"/>
        <v>8485</v>
      </c>
    </row>
    <row r="133" spans="1:8" x14ac:dyDescent="0.2">
      <c r="A133" s="1">
        <v>4035</v>
      </c>
      <c r="B133" s="1" t="s">
        <v>42</v>
      </c>
      <c r="C133" s="4"/>
      <c r="D133" s="4"/>
      <c r="E133" s="4">
        <f t="shared" si="6"/>
        <v>0</v>
      </c>
      <c r="F133" s="4"/>
      <c r="G133" s="4"/>
      <c r="H133" s="4">
        <f t="shared" si="11"/>
        <v>0</v>
      </c>
    </row>
    <row r="134" spans="1:8" x14ac:dyDescent="0.2">
      <c r="A134" s="1">
        <v>4037</v>
      </c>
      <c r="B134" s="1" t="s">
        <v>77</v>
      </c>
      <c r="C134" s="4"/>
      <c r="D134" s="4"/>
      <c r="E134" s="4">
        <f t="shared" si="6"/>
        <v>0</v>
      </c>
      <c r="F134" s="4"/>
      <c r="G134" s="4"/>
      <c r="H134" s="4">
        <f t="shared" si="11"/>
        <v>0</v>
      </c>
    </row>
    <row r="135" spans="1:8" x14ac:dyDescent="0.2">
      <c r="A135" s="1">
        <v>4039</v>
      </c>
      <c r="B135" s="1" t="s">
        <v>44</v>
      </c>
      <c r="C135" s="4">
        <v>0</v>
      </c>
      <c r="D135" s="4"/>
      <c r="E135" s="4">
        <f t="shared" si="6"/>
        <v>0</v>
      </c>
      <c r="F135" s="4">
        <v>13689</v>
      </c>
      <c r="G135" s="4">
        <v>5000</v>
      </c>
      <c r="H135" s="4">
        <f t="shared" si="11"/>
        <v>-8689</v>
      </c>
    </row>
    <row r="136" spans="1:8" x14ac:dyDescent="0.2">
      <c r="A136" s="1">
        <v>4042</v>
      </c>
      <c r="B136" s="1" t="s">
        <v>45</v>
      </c>
      <c r="C136" s="4">
        <v>20000</v>
      </c>
      <c r="D136" s="4">
        <v>5100</v>
      </c>
      <c r="E136" s="4">
        <f t="shared" si="6"/>
        <v>14900</v>
      </c>
      <c r="F136" s="4">
        <v>13500</v>
      </c>
      <c r="G136" s="4">
        <v>20000</v>
      </c>
      <c r="H136" s="4">
        <f t="shared" si="11"/>
        <v>6500</v>
      </c>
    </row>
    <row r="137" spans="1:8" x14ac:dyDescent="0.2">
      <c r="A137" s="1">
        <v>4070</v>
      </c>
      <c r="B137" s="1" t="s">
        <v>46</v>
      </c>
      <c r="C137" s="4">
        <v>5000</v>
      </c>
      <c r="D137" s="4"/>
      <c r="E137" s="4">
        <f t="shared" si="6"/>
        <v>5000</v>
      </c>
      <c r="F137" s="4">
        <v>6059</v>
      </c>
      <c r="G137" s="4"/>
      <c r="H137" s="4">
        <f t="shared" si="11"/>
        <v>-6059</v>
      </c>
    </row>
    <row r="138" spans="1:8" x14ac:dyDescent="0.2">
      <c r="A138" s="1">
        <v>4071</v>
      </c>
      <c r="B138" s="1" t="s">
        <v>47</v>
      </c>
      <c r="C138" s="4">
        <v>5000</v>
      </c>
      <c r="D138" s="4"/>
      <c r="E138" s="4">
        <f t="shared" si="6"/>
        <v>5000</v>
      </c>
      <c r="F138" s="4"/>
      <c r="G138" s="4">
        <v>5000</v>
      </c>
      <c r="H138" s="4">
        <f t="shared" si="11"/>
        <v>5000</v>
      </c>
    </row>
    <row r="139" spans="1:8" x14ac:dyDescent="0.2">
      <c r="A139" s="1">
        <v>4310</v>
      </c>
      <c r="B139" s="1" t="s">
        <v>48</v>
      </c>
      <c r="C139" s="4"/>
      <c r="D139" s="4"/>
      <c r="E139" s="4">
        <f t="shared" si="6"/>
        <v>0</v>
      </c>
      <c r="F139" s="4"/>
      <c r="G139" s="4"/>
      <c r="H139" s="4">
        <f t="shared" si="11"/>
        <v>0</v>
      </c>
    </row>
    <row r="140" spans="1:8" x14ac:dyDescent="0.2">
      <c r="A140" s="1">
        <v>4315</v>
      </c>
      <c r="B140" s="1" t="s">
        <v>60</v>
      </c>
      <c r="C140" s="4"/>
      <c r="D140" s="4"/>
      <c r="E140" s="4">
        <f t="shared" si="6"/>
        <v>0</v>
      </c>
      <c r="F140" s="4"/>
      <c r="G140" s="4"/>
      <c r="H140" s="4">
        <f t="shared" si="11"/>
        <v>0</v>
      </c>
    </row>
    <row r="141" spans="1:8" x14ac:dyDescent="0.2">
      <c r="A141" s="1">
        <v>6010</v>
      </c>
      <c r="B141" s="1" t="s">
        <v>67</v>
      </c>
      <c r="C141" s="4"/>
      <c r="D141" s="4"/>
      <c r="E141" s="4">
        <f t="shared" si="6"/>
        <v>0</v>
      </c>
      <c r="F141" s="4"/>
      <c r="G141" s="4"/>
      <c r="H141" s="4">
        <f t="shared" si="11"/>
        <v>0</v>
      </c>
    </row>
    <row r="142" spans="1:8" x14ac:dyDescent="0.2">
      <c r="A142" s="1">
        <v>7140</v>
      </c>
      <c r="B142" s="1" t="s">
        <v>78</v>
      </c>
      <c r="C142" s="4"/>
      <c r="D142" s="4"/>
      <c r="E142" s="4"/>
      <c r="F142" s="4">
        <v>1788</v>
      </c>
      <c r="G142" s="4"/>
      <c r="H142" s="4"/>
    </row>
    <row r="143" spans="1:8" x14ac:dyDescent="0.2">
      <c r="A143" s="1">
        <v>8151</v>
      </c>
      <c r="B143" s="1" t="s">
        <v>68</v>
      </c>
      <c r="C143" s="4"/>
      <c r="D143" s="4"/>
      <c r="E143" s="4"/>
      <c r="F143" s="4"/>
      <c r="G143" s="4"/>
      <c r="H143" s="4"/>
    </row>
    <row r="144" spans="1:8" x14ac:dyDescent="0.2">
      <c r="A144" s="9"/>
      <c r="B144" s="9" t="s">
        <v>118</v>
      </c>
      <c r="C144" s="11">
        <f>SUM(C129:C143)</f>
        <v>80000</v>
      </c>
      <c r="D144" s="11">
        <f>SUM(D129:D140)</f>
        <v>10640</v>
      </c>
      <c r="E144" s="11">
        <f>SUM(E129:E140)</f>
        <v>69360</v>
      </c>
      <c r="F144" s="11">
        <f>SUM(F129:F142)</f>
        <v>87488</v>
      </c>
      <c r="G144" s="11">
        <f>SUM(G129:G140)</f>
        <v>100000</v>
      </c>
      <c r="H144" s="11">
        <f>SUM(H129:H140)</f>
        <v>14300</v>
      </c>
    </row>
    <row r="147" spans="1:8" x14ac:dyDescent="0.2">
      <c r="A147" s="17"/>
      <c r="B147" s="9" t="s">
        <v>79</v>
      </c>
      <c r="C147" s="9">
        <v>2021</v>
      </c>
      <c r="D147" s="9" t="s">
        <v>33</v>
      </c>
      <c r="E147" s="9" t="s">
        <v>3</v>
      </c>
      <c r="F147" s="9" t="s">
        <v>34</v>
      </c>
      <c r="G147" s="9" t="s">
        <v>5</v>
      </c>
      <c r="H147" s="17" t="s">
        <v>35</v>
      </c>
    </row>
    <row r="148" spans="1:8" x14ac:dyDescent="0.2">
      <c r="A148" s="1">
        <v>4000</v>
      </c>
      <c r="B148" s="1" t="s">
        <v>39</v>
      </c>
      <c r="C148" s="4">
        <v>30000</v>
      </c>
      <c r="D148" s="4">
        <v>12703.23</v>
      </c>
      <c r="E148" s="4">
        <f t="shared" si="6"/>
        <v>17296.77</v>
      </c>
      <c r="F148" s="4">
        <v>12460</v>
      </c>
      <c r="G148" s="4">
        <v>25000</v>
      </c>
      <c r="H148" s="4">
        <f>SUM(G148-F148)</f>
        <v>12540</v>
      </c>
    </row>
    <row r="149" spans="1:8" x14ac:dyDescent="0.2">
      <c r="A149" s="1">
        <v>4031</v>
      </c>
      <c r="B149" s="1" t="s">
        <v>74</v>
      </c>
      <c r="C149" s="4">
        <v>10000</v>
      </c>
      <c r="D149" s="4"/>
      <c r="E149" s="4">
        <f t="shared" si="6"/>
        <v>10000</v>
      </c>
      <c r="F149" s="4">
        <v>3500</v>
      </c>
      <c r="G149" s="4">
        <v>10000</v>
      </c>
      <c r="H149" s="4">
        <f t="shared" ref="H149:H161" si="12">SUM(G149-F149)</f>
        <v>6500</v>
      </c>
    </row>
    <row r="150" spans="1:8" x14ac:dyDescent="0.2">
      <c r="A150" s="1">
        <v>4032</v>
      </c>
      <c r="B150" s="1" t="s">
        <v>75</v>
      </c>
      <c r="C150" s="4">
        <v>10000</v>
      </c>
      <c r="D150" s="4"/>
      <c r="E150" s="4">
        <f t="shared" si="6"/>
        <v>10000</v>
      </c>
      <c r="F150" s="4">
        <v>1622</v>
      </c>
      <c r="G150" s="4">
        <v>10000</v>
      </c>
      <c r="H150" s="4">
        <f t="shared" si="12"/>
        <v>8378</v>
      </c>
    </row>
    <row r="151" spans="1:8" x14ac:dyDescent="0.2">
      <c r="A151" s="1">
        <v>4034</v>
      </c>
      <c r="B151" s="1" t="s">
        <v>76</v>
      </c>
      <c r="C151" s="4"/>
      <c r="D151" s="4"/>
      <c r="E151" s="4">
        <f t="shared" si="6"/>
        <v>0</v>
      </c>
      <c r="F151" s="4"/>
      <c r="G151" s="4"/>
      <c r="H151" s="4">
        <f t="shared" si="12"/>
        <v>0</v>
      </c>
    </row>
    <row r="152" spans="1:8" x14ac:dyDescent="0.2">
      <c r="A152" s="1">
        <v>4035</v>
      </c>
      <c r="B152" s="1" t="s">
        <v>42</v>
      </c>
      <c r="C152" s="4"/>
      <c r="D152" s="4"/>
      <c r="E152" s="4">
        <f t="shared" si="6"/>
        <v>0</v>
      </c>
      <c r="F152" s="4"/>
      <c r="G152" s="4"/>
      <c r="H152" s="4">
        <f t="shared" si="12"/>
        <v>0</v>
      </c>
    </row>
    <row r="153" spans="1:8" x14ac:dyDescent="0.2">
      <c r="A153" s="1">
        <v>4037</v>
      </c>
      <c r="B153" s="1" t="s">
        <v>43</v>
      </c>
      <c r="C153" s="4"/>
      <c r="D153" s="4"/>
      <c r="E153" s="4">
        <f t="shared" si="6"/>
        <v>0</v>
      </c>
      <c r="F153" s="4"/>
      <c r="G153" s="4"/>
      <c r="H153" s="4">
        <f t="shared" si="12"/>
        <v>0</v>
      </c>
    </row>
    <row r="154" spans="1:8" x14ac:dyDescent="0.2">
      <c r="A154" s="1">
        <v>4039</v>
      </c>
      <c r="B154" s="1" t="s">
        <v>44</v>
      </c>
      <c r="C154" s="4">
        <v>0</v>
      </c>
      <c r="D154" s="4">
        <v>15518.36</v>
      </c>
      <c r="E154" s="4">
        <f t="shared" si="6"/>
        <v>-15518.36</v>
      </c>
      <c r="F154" s="4">
        <v>63277</v>
      </c>
      <c r="G154" s="4">
        <v>3000</v>
      </c>
      <c r="H154" s="4">
        <f t="shared" si="12"/>
        <v>-60277</v>
      </c>
    </row>
    <row r="155" spans="1:8" x14ac:dyDescent="0.2">
      <c r="A155" s="1">
        <v>4042</v>
      </c>
      <c r="B155" s="1" t="s">
        <v>45</v>
      </c>
      <c r="C155" s="4"/>
      <c r="D155" s="4"/>
      <c r="E155" s="4">
        <f t="shared" si="6"/>
        <v>0</v>
      </c>
      <c r="F155" s="4"/>
      <c r="G155" s="4"/>
      <c r="H155" s="4">
        <f t="shared" si="12"/>
        <v>0</v>
      </c>
    </row>
    <row r="156" spans="1:8" x14ac:dyDescent="0.2">
      <c r="A156" s="1">
        <v>4070</v>
      </c>
      <c r="B156" s="1" t="s">
        <v>46</v>
      </c>
      <c r="C156" s="4">
        <v>20000</v>
      </c>
      <c r="D156" s="4">
        <v>8500</v>
      </c>
      <c r="E156" s="4">
        <f t="shared" si="6"/>
        <v>11500</v>
      </c>
      <c r="F156" s="4"/>
      <c r="G156" s="4">
        <v>30000</v>
      </c>
      <c r="H156" s="4">
        <f t="shared" si="12"/>
        <v>30000</v>
      </c>
    </row>
    <row r="157" spans="1:8" x14ac:dyDescent="0.2">
      <c r="A157" s="1">
        <v>4071</v>
      </c>
      <c r="B157" s="1" t="s">
        <v>47</v>
      </c>
      <c r="C157" s="4"/>
      <c r="D157" s="4"/>
      <c r="E157" s="4">
        <f t="shared" si="6"/>
        <v>0</v>
      </c>
      <c r="F157" s="4"/>
      <c r="G157" s="4"/>
      <c r="H157" s="4">
        <f t="shared" si="12"/>
        <v>0</v>
      </c>
    </row>
    <row r="158" spans="1:8" x14ac:dyDescent="0.2">
      <c r="A158" s="1">
        <v>4072</v>
      </c>
      <c r="B158" s="1" t="s">
        <v>59</v>
      </c>
      <c r="C158" s="4"/>
      <c r="D158" s="4">
        <v>12388.43</v>
      </c>
      <c r="E158" s="4">
        <v>0</v>
      </c>
      <c r="F158" s="4"/>
      <c r="G158" s="4">
        <v>0</v>
      </c>
      <c r="H158" s="4">
        <v>0</v>
      </c>
    </row>
    <row r="159" spans="1:8" x14ac:dyDescent="0.2">
      <c r="A159" s="1">
        <v>4310</v>
      </c>
      <c r="B159" s="1" t="s">
        <v>48</v>
      </c>
      <c r="C159" s="4">
        <v>5000</v>
      </c>
      <c r="D159" s="4"/>
      <c r="E159" s="4">
        <f t="shared" si="6"/>
        <v>5000</v>
      </c>
      <c r="F159" s="4"/>
      <c r="G159" s="4">
        <v>15000</v>
      </c>
      <c r="H159" s="4">
        <f t="shared" si="12"/>
        <v>15000</v>
      </c>
    </row>
    <row r="160" spans="1:8" x14ac:dyDescent="0.2">
      <c r="A160" s="1">
        <v>4315</v>
      </c>
      <c r="B160" s="1" t="s">
        <v>60</v>
      </c>
      <c r="C160" s="4">
        <v>7000</v>
      </c>
      <c r="D160" s="4"/>
      <c r="E160" s="4">
        <f t="shared" si="6"/>
        <v>7000</v>
      </c>
      <c r="F160" s="4"/>
      <c r="G160" s="4">
        <v>7000</v>
      </c>
      <c r="H160" s="4">
        <f t="shared" si="12"/>
        <v>7000</v>
      </c>
    </row>
    <row r="161" spans="1:8" x14ac:dyDescent="0.2">
      <c r="A161" s="1">
        <v>6010</v>
      </c>
      <c r="B161" s="18" t="s">
        <v>67</v>
      </c>
      <c r="C161" s="4"/>
      <c r="D161" s="4"/>
      <c r="E161" s="4">
        <f t="shared" ref="E161" si="13">C161-D161</f>
        <v>0</v>
      </c>
      <c r="F161" s="4"/>
      <c r="G161" s="4"/>
      <c r="H161" s="4">
        <f t="shared" si="12"/>
        <v>0</v>
      </c>
    </row>
    <row r="162" spans="1:8" x14ac:dyDescent="0.2">
      <c r="A162" s="1">
        <v>7140</v>
      </c>
      <c r="B162" s="1" t="s">
        <v>78</v>
      </c>
      <c r="C162" s="4"/>
      <c r="D162" s="4"/>
      <c r="E162" s="4"/>
      <c r="F162" s="4"/>
      <c r="G162" s="4"/>
      <c r="H162" s="4"/>
    </row>
    <row r="163" spans="1:8" x14ac:dyDescent="0.2">
      <c r="A163" s="1">
        <v>8151</v>
      </c>
      <c r="B163" s="1" t="s">
        <v>68</v>
      </c>
      <c r="C163" s="4"/>
      <c r="D163" s="4"/>
      <c r="E163" s="4"/>
      <c r="F163" s="4"/>
      <c r="G163" s="4"/>
      <c r="H163" s="4"/>
    </row>
    <row r="164" spans="1:8" x14ac:dyDescent="0.2">
      <c r="A164" s="9"/>
      <c r="B164" s="9" t="s">
        <v>117</v>
      </c>
      <c r="C164" s="11">
        <f>SUM(C148:C163)</f>
        <v>82000</v>
      </c>
      <c r="D164" s="11">
        <f t="shared" ref="D164:H164" si="14">SUM(D148:D161)</f>
        <v>49110.02</v>
      </c>
      <c r="E164" s="11">
        <f t="shared" si="14"/>
        <v>45278.41</v>
      </c>
      <c r="F164" s="11">
        <f t="shared" si="14"/>
        <v>80859</v>
      </c>
      <c r="G164" s="11">
        <f t="shared" si="14"/>
        <v>100000</v>
      </c>
      <c r="H164" s="11">
        <f t="shared" si="14"/>
        <v>19141</v>
      </c>
    </row>
    <row r="167" spans="1:8" x14ac:dyDescent="0.2">
      <c r="A167" s="17"/>
      <c r="B167" s="9" t="s">
        <v>80</v>
      </c>
      <c r="C167" s="9">
        <v>2021</v>
      </c>
      <c r="D167" s="9" t="s">
        <v>33</v>
      </c>
      <c r="E167" s="9" t="s">
        <v>3</v>
      </c>
      <c r="F167" s="9" t="s">
        <v>34</v>
      </c>
      <c r="G167" s="9" t="s">
        <v>5</v>
      </c>
      <c r="H167" s="17" t="s">
        <v>35</v>
      </c>
    </row>
    <row r="168" spans="1:8" x14ac:dyDescent="0.2">
      <c r="A168" s="1">
        <v>4000</v>
      </c>
      <c r="B168" s="1" t="s">
        <v>39</v>
      </c>
      <c r="C168" s="4"/>
      <c r="D168" s="4"/>
      <c r="E168" s="4">
        <f t="shared" ref="E168:E180" si="15">C168-D168</f>
        <v>0</v>
      </c>
      <c r="F168" s="4"/>
      <c r="G168" s="4"/>
      <c r="H168" s="4">
        <f>SUM(G168-F168)</f>
        <v>0</v>
      </c>
    </row>
    <row r="169" spans="1:8" x14ac:dyDescent="0.2">
      <c r="A169" s="1">
        <v>4031</v>
      </c>
      <c r="B169" s="1" t="s">
        <v>74</v>
      </c>
      <c r="C169" s="4"/>
      <c r="D169" s="4"/>
      <c r="E169" s="4">
        <f t="shared" si="15"/>
        <v>0</v>
      </c>
      <c r="F169" s="4"/>
      <c r="G169" s="4"/>
      <c r="H169" s="4">
        <f t="shared" ref="H169:H180" si="16">SUM(G169-F169)</f>
        <v>0</v>
      </c>
    </row>
    <row r="170" spans="1:8" x14ac:dyDescent="0.2">
      <c r="A170" s="1">
        <v>4032</v>
      </c>
      <c r="B170" s="1" t="s">
        <v>75</v>
      </c>
      <c r="C170" s="4"/>
      <c r="D170" s="4"/>
      <c r="E170" s="4">
        <f t="shared" si="15"/>
        <v>0</v>
      </c>
      <c r="F170" s="4"/>
      <c r="G170" s="4"/>
      <c r="H170" s="4">
        <f t="shared" si="16"/>
        <v>0</v>
      </c>
    </row>
    <row r="171" spans="1:8" x14ac:dyDescent="0.2">
      <c r="A171" s="1">
        <v>4034</v>
      </c>
      <c r="B171" s="1" t="s">
        <v>76</v>
      </c>
      <c r="C171" s="4"/>
      <c r="D171" s="4"/>
      <c r="E171" s="4">
        <f t="shared" si="15"/>
        <v>0</v>
      </c>
      <c r="F171" s="4"/>
      <c r="G171" s="4"/>
      <c r="H171" s="4">
        <f t="shared" si="16"/>
        <v>0</v>
      </c>
    </row>
    <row r="172" spans="1:8" x14ac:dyDescent="0.2">
      <c r="A172" s="1">
        <v>4035</v>
      </c>
      <c r="B172" s="1" t="s">
        <v>42</v>
      </c>
      <c r="C172" s="4"/>
      <c r="D172" s="4"/>
      <c r="E172" s="4">
        <f t="shared" si="15"/>
        <v>0</v>
      </c>
      <c r="F172" s="4"/>
      <c r="G172" s="4"/>
      <c r="H172" s="4">
        <f t="shared" si="16"/>
        <v>0</v>
      </c>
    </row>
    <row r="173" spans="1:8" x14ac:dyDescent="0.2">
      <c r="A173" s="1">
        <v>4037</v>
      </c>
      <c r="B173" s="1" t="s">
        <v>43</v>
      </c>
      <c r="C173" s="4"/>
      <c r="D173" s="4"/>
      <c r="E173" s="4">
        <f t="shared" si="15"/>
        <v>0</v>
      </c>
      <c r="F173" s="4"/>
      <c r="G173" s="4"/>
      <c r="H173" s="4">
        <f t="shared" si="16"/>
        <v>0</v>
      </c>
    </row>
    <row r="174" spans="1:8" x14ac:dyDescent="0.2">
      <c r="A174" s="1">
        <v>4039</v>
      </c>
      <c r="B174" s="1" t="s">
        <v>44</v>
      </c>
      <c r="C174" s="4">
        <v>30000</v>
      </c>
      <c r="D174" s="4"/>
      <c r="E174" s="4">
        <f t="shared" si="15"/>
        <v>30000</v>
      </c>
      <c r="F174" s="4"/>
      <c r="G174" s="4">
        <v>30000</v>
      </c>
      <c r="H174" s="4">
        <f t="shared" si="16"/>
        <v>30000</v>
      </c>
    </row>
    <row r="175" spans="1:8" x14ac:dyDescent="0.2">
      <c r="A175" s="1">
        <v>4042</v>
      </c>
      <c r="B175" s="1" t="s">
        <v>45</v>
      </c>
      <c r="C175" s="4"/>
      <c r="D175" s="4"/>
      <c r="E175" s="4">
        <f t="shared" si="15"/>
        <v>0</v>
      </c>
      <c r="F175" s="4"/>
      <c r="G175" s="4"/>
      <c r="H175" s="4">
        <f t="shared" si="16"/>
        <v>0</v>
      </c>
    </row>
    <row r="176" spans="1:8" x14ac:dyDescent="0.2">
      <c r="A176" s="1">
        <v>4070</v>
      </c>
      <c r="B176" s="1" t="s">
        <v>46</v>
      </c>
      <c r="C176" s="4"/>
      <c r="D176" s="4"/>
      <c r="E176" s="4">
        <f t="shared" si="15"/>
        <v>0</v>
      </c>
      <c r="F176" s="4"/>
      <c r="G176" s="4"/>
      <c r="H176" s="4">
        <f t="shared" si="16"/>
        <v>0</v>
      </c>
    </row>
    <row r="177" spans="1:8" x14ac:dyDescent="0.2">
      <c r="A177" s="1">
        <v>4071</v>
      </c>
      <c r="B177" s="1" t="s">
        <v>47</v>
      </c>
      <c r="C177" s="4"/>
      <c r="D177" s="4"/>
      <c r="E177" s="4">
        <f t="shared" si="15"/>
        <v>0</v>
      </c>
      <c r="F177" s="4"/>
      <c r="G177" s="4"/>
      <c r="H177" s="4">
        <f t="shared" si="16"/>
        <v>0</v>
      </c>
    </row>
    <row r="178" spans="1:8" x14ac:dyDescent="0.2">
      <c r="A178" s="1">
        <v>4310</v>
      </c>
      <c r="B178" s="1" t="s">
        <v>48</v>
      </c>
      <c r="C178" s="4"/>
      <c r="D178" s="4"/>
      <c r="E178" s="4">
        <f t="shared" si="15"/>
        <v>0</v>
      </c>
      <c r="F178" s="4"/>
      <c r="G178" s="4"/>
      <c r="H178" s="4">
        <f t="shared" si="16"/>
        <v>0</v>
      </c>
    </row>
    <row r="179" spans="1:8" x14ac:dyDescent="0.2">
      <c r="A179" s="1">
        <v>4315</v>
      </c>
      <c r="B179" s="1" t="s">
        <v>60</v>
      </c>
      <c r="C179" s="4"/>
      <c r="D179" s="4"/>
      <c r="E179" s="4">
        <f t="shared" si="15"/>
        <v>0</v>
      </c>
      <c r="F179" s="4"/>
      <c r="G179" s="4"/>
      <c r="H179" s="4">
        <f t="shared" si="16"/>
        <v>0</v>
      </c>
    </row>
    <row r="180" spans="1:8" x14ac:dyDescent="0.2">
      <c r="A180" s="1">
        <v>6010</v>
      </c>
      <c r="B180" s="18" t="s">
        <v>67</v>
      </c>
      <c r="C180" s="4"/>
      <c r="D180" s="4"/>
      <c r="E180" s="4">
        <f t="shared" si="15"/>
        <v>0</v>
      </c>
      <c r="F180" s="4"/>
      <c r="G180" s="4"/>
      <c r="H180" s="4">
        <f t="shared" si="16"/>
        <v>0</v>
      </c>
    </row>
    <row r="181" spans="1:8" x14ac:dyDescent="0.2">
      <c r="A181" s="1">
        <v>7140</v>
      </c>
      <c r="B181" s="1" t="s">
        <v>78</v>
      </c>
      <c r="C181" s="4"/>
      <c r="D181" s="4"/>
      <c r="E181" s="4"/>
      <c r="F181" s="4"/>
      <c r="G181" s="4"/>
      <c r="H181" s="4"/>
    </row>
    <row r="182" spans="1:8" x14ac:dyDescent="0.2">
      <c r="A182" s="1">
        <v>8151</v>
      </c>
      <c r="B182" s="1" t="s">
        <v>68</v>
      </c>
      <c r="C182" s="4"/>
      <c r="D182" s="4"/>
      <c r="E182" s="4"/>
      <c r="F182" s="4"/>
      <c r="G182" s="4"/>
      <c r="H182" s="4"/>
    </row>
    <row r="183" spans="1:8" x14ac:dyDescent="0.2">
      <c r="A183" s="9"/>
      <c r="B183" s="9" t="s">
        <v>116</v>
      </c>
      <c r="C183" s="11">
        <f>SUM(C168:C182)</f>
        <v>30000</v>
      </c>
      <c r="D183" s="11">
        <f t="shared" ref="D183:H183" si="17">SUM(D168:D180)</f>
        <v>0</v>
      </c>
      <c r="E183" s="11">
        <f t="shared" si="17"/>
        <v>30000</v>
      </c>
      <c r="F183" s="11">
        <f t="shared" si="17"/>
        <v>0</v>
      </c>
      <c r="G183" s="11">
        <f t="shared" si="17"/>
        <v>30000</v>
      </c>
      <c r="H183" s="11">
        <f t="shared" si="17"/>
        <v>30000</v>
      </c>
    </row>
    <row r="186" spans="1:8" x14ac:dyDescent="0.2">
      <c r="A186" s="17"/>
      <c r="B186" s="17" t="s">
        <v>81</v>
      </c>
      <c r="C186" s="17">
        <v>2021</v>
      </c>
      <c r="D186" s="17" t="s">
        <v>33</v>
      </c>
      <c r="E186" s="17" t="s">
        <v>3</v>
      </c>
      <c r="F186" s="17" t="s">
        <v>34</v>
      </c>
      <c r="G186" s="17" t="s">
        <v>5</v>
      </c>
      <c r="H186" s="17" t="s">
        <v>35</v>
      </c>
    </row>
    <row r="187" spans="1:8" x14ac:dyDescent="0.2">
      <c r="A187" s="1">
        <v>3010</v>
      </c>
      <c r="B187" s="1" t="s">
        <v>36</v>
      </c>
      <c r="C187" s="4"/>
      <c r="D187" s="4"/>
      <c r="E187" s="4"/>
      <c r="F187" s="4">
        <v>-1111820</v>
      </c>
      <c r="G187" s="4"/>
      <c r="H187" s="4"/>
    </row>
    <row r="188" spans="1:8" x14ac:dyDescent="0.2">
      <c r="A188" s="1">
        <v>3100</v>
      </c>
      <c r="B188" s="1" t="s">
        <v>82</v>
      </c>
      <c r="C188" s="4"/>
      <c r="D188" s="4"/>
      <c r="E188" s="4"/>
      <c r="F188" s="4">
        <v>-186000</v>
      </c>
      <c r="G188" s="4"/>
      <c r="H188" s="4"/>
    </row>
    <row r="189" spans="1:8" x14ac:dyDescent="0.2">
      <c r="A189" s="1">
        <v>3104</v>
      </c>
      <c r="B189" s="1" t="s">
        <v>83</v>
      </c>
      <c r="C189" s="4"/>
      <c r="D189" s="4"/>
      <c r="E189" s="4"/>
      <c r="F189" s="4">
        <v>-373110.16</v>
      </c>
      <c r="G189" s="4"/>
      <c r="H189" s="4"/>
    </row>
    <row r="190" spans="1:8" x14ac:dyDescent="0.2">
      <c r="A190" s="1">
        <v>3900</v>
      </c>
      <c r="B190" s="1" t="s">
        <v>27</v>
      </c>
      <c r="C190" s="4"/>
      <c r="D190" s="4"/>
      <c r="E190" s="4"/>
      <c r="F190" s="4">
        <v>-8744.25</v>
      </c>
      <c r="G190" s="4"/>
      <c r="H190" s="4"/>
    </row>
    <row r="191" spans="1:8" x14ac:dyDescent="0.2">
      <c r="A191" s="17"/>
      <c r="B191" s="17" t="s">
        <v>112</v>
      </c>
      <c r="C191" s="16"/>
      <c r="D191" s="16"/>
      <c r="E191" s="16"/>
      <c r="F191" s="16">
        <f>SUM(F187:F190)</f>
        <v>-1679674.41</v>
      </c>
      <c r="G191" s="16"/>
      <c r="H191" s="16"/>
    </row>
    <row r="192" spans="1:8" x14ac:dyDescent="0.2">
      <c r="A192" s="1">
        <v>4031</v>
      </c>
      <c r="B192" s="1" t="s">
        <v>74</v>
      </c>
      <c r="C192" s="4"/>
      <c r="D192" s="4"/>
      <c r="E192" s="4"/>
      <c r="F192" s="4">
        <v>9858</v>
      </c>
      <c r="G192" s="4"/>
      <c r="H192" s="4"/>
    </row>
    <row r="193" spans="1:8" x14ac:dyDescent="0.2">
      <c r="A193" s="1">
        <v>4032</v>
      </c>
      <c r="B193" s="1" t="s">
        <v>75</v>
      </c>
      <c r="C193" s="4"/>
      <c r="D193" s="4"/>
      <c r="E193" s="4"/>
      <c r="F193" s="4">
        <v>31884.2</v>
      </c>
      <c r="G193" s="4"/>
      <c r="H193" s="4"/>
    </row>
    <row r="194" spans="1:8" x14ac:dyDescent="0.2">
      <c r="A194" s="1">
        <v>4033</v>
      </c>
      <c r="B194" s="1" t="s">
        <v>84</v>
      </c>
      <c r="C194" s="4"/>
      <c r="D194" s="4"/>
      <c r="E194" s="4"/>
      <c r="F194" s="4">
        <v>44552.23</v>
      </c>
      <c r="G194" s="4"/>
      <c r="H194" s="4"/>
    </row>
    <row r="195" spans="1:8" x14ac:dyDescent="0.2">
      <c r="A195" s="1">
        <v>4034</v>
      </c>
      <c r="B195" s="1" t="s">
        <v>76</v>
      </c>
      <c r="C195" s="4"/>
      <c r="D195" s="4"/>
      <c r="E195" s="4"/>
      <c r="F195" s="4">
        <v>59941</v>
      </c>
      <c r="G195" s="4"/>
      <c r="H195" s="4"/>
    </row>
    <row r="196" spans="1:8" x14ac:dyDescent="0.2">
      <c r="A196" s="1">
        <v>4037</v>
      </c>
      <c r="B196" s="1" t="s">
        <v>77</v>
      </c>
      <c r="C196" s="4"/>
      <c r="D196" s="4"/>
      <c r="E196" s="4"/>
      <c r="F196" s="4">
        <v>83111.460000000006</v>
      </c>
      <c r="G196" s="4"/>
      <c r="H196" s="4"/>
    </row>
    <row r="197" spans="1:8" x14ac:dyDescent="0.2">
      <c r="A197" s="1">
        <v>4038</v>
      </c>
      <c r="B197" s="1" t="s">
        <v>85</v>
      </c>
      <c r="C197" s="4"/>
      <c r="D197" s="4"/>
      <c r="E197" s="4"/>
      <c r="F197" s="4">
        <v>136845.29999999999</v>
      </c>
      <c r="G197" s="4"/>
      <c r="H197" s="4"/>
    </row>
    <row r="198" spans="1:8" x14ac:dyDescent="0.2">
      <c r="A198" s="1">
        <v>4039</v>
      </c>
      <c r="B198" s="1" t="s">
        <v>44</v>
      </c>
      <c r="C198" s="4"/>
      <c r="D198" s="4"/>
      <c r="E198" s="4"/>
      <c r="F198" s="4">
        <v>83020.53</v>
      </c>
      <c r="G198" s="4"/>
      <c r="H198" s="4"/>
    </row>
    <row r="199" spans="1:8" x14ac:dyDescent="0.2">
      <c r="A199" s="1">
        <v>4040</v>
      </c>
      <c r="B199" s="1" t="s">
        <v>86</v>
      </c>
      <c r="C199" s="4"/>
      <c r="D199" s="4">
        <v>-81176</v>
      </c>
      <c r="E199" s="4"/>
      <c r="F199" s="4">
        <v>-11192.09</v>
      </c>
      <c r="G199" s="4"/>
      <c r="H199" s="4"/>
    </row>
    <row r="200" spans="1:8" x14ac:dyDescent="0.2">
      <c r="A200" s="1">
        <v>4041</v>
      </c>
      <c r="B200" s="1" t="s">
        <v>87</v>
      </c>
      <c r="C200" s="4"/>
      <c r="D200" s="4"/>
      <c r="E200" s="4"/>
      <c r="F200" s="4">
        <v>38000</v>
      </c>
      <c r="G200" s="4"/>
      <c r="H200" s="4"/>
    </row>
    <row r="201" spans="1:8" x14ac:dyDescent="0.2">
      <c r="A201" s="1">
        <v>4071</v>
      </c>
      <c r="B201" s="1" t="s">
        <v>88</v>
      </c>
      <c r="C201" s="4"/>
      <c r="D201" s="4"/>
      <c r="E201" s="4"/>
      <c r="F201" s="4">
        <v>165420.71</v>
      </c>
      <c r="G201" s="4"/>
      <c r="H201" s="4"/>
    </row>
    <row r="202" spans="1:8" x14ac:dyDescent="0.2">
      <c r="A202" s="1">
        <v>4072</v>
      </c>
      <c r="B202" s="1" t="s">
        <v>59</v>
      </c>
      <c r="C202" s="4"/>
      <c r="D202" s="4"/>
      <c r="E202" s="4"/>
      <c r="F202" s="4">
        <v>100502.67</v>
      </c>
      <c r="G202" s="4"/>
      <c r="H202" s="4"/>
    </row>
    <row r="203" spans="1:8" x14ac:dyDescent="0.2">
      <c r="A203" s="1">
        <v>4320</v>
      </c>
      <c r="B203" s="1" t="s">
        <v>89</v>
      </c>
      <c r="C203" s="4"/>
      <c r="D203" s="4"/>
      <c r="E203" s="4"/>
      <c r="F203" s="4">
        <v>22686.82</v>
      </c>
      <c r="G203" s="4"/>
      <c r="H203" s="4"/>
    </row>
    <row r="204" spans="1:8" x14ac:dyDescent="0.2">
      <c r="A204" s="1">
        <v>7140</v>
      </c>
      <c r="B204" s="1" t="s">
        <v>90</v>
      </c>
      <c r="C204" s="4"/>
      <c r="D204" s="4"/>
      <c r="E204" s="4"/>
      <c r="F204" s="4">
        <v>4132</v>
      </c>
      <c r="G204" s="4"/>
      <c r="H204" s="4"/>
    </row>
    <row r="205" spans="1:8" x14ac:dyDescent="0.2">
      <c r="A205" s="1">
        <v>7320</v>
      </c>
      <c r="B205" s="1" t="s">
        <v>91</v>
      </c>
      <c r="C205" s="4"/>
      <c r="D205" s="4"/>
      <c r="E205" s="4"/>
      <c r="F205" s="4">
        <v>7912.29</v>
      </c>
      <c r="G205" s="4"/>
      <c r="H205" s="4"/>
    </row>
    <row r="206" spans="1:8" x14ac:dyDescent="0.2">
      <c r="A206" s="1">
        <v>7740</v>
      </c>
      <c r="B206" s="1" t="s">
        <v>92</v>
      </c>
      <c r="C206" s="4"/>
      <c r="D206" s="4"/>
      <c r="E206" s="4"/>
      <c r="F206" s="4">
        <v>-2.25</v>
      </c>
      <c r="G206" s="4"/>
      <c r="H206" s="4"/>
    </row>
    <row r="207" spans="1:8" x14ac:dyDescent="0.2">
      <c r="A207" s="1">
        <v>7770</v>
      </c>
      <c r="B207" s="1" t="s">
        <v>93</v>
      </c>
      <c r="C207" s="4"/>
      <c r="D207" s="4"/>
      <c r="E207" s="4"/>
      <c r="F207" s="4">
        <v>365</v>
      </c>
      <c r="G207" s="4"/>
      <c r="H207" s="4"/>
    </row>
    <row r="208" spans="1:8" x14ac:dyDescent="0.2">
      <c r="A208" s="17"/>
      <c r="B208" s="17" t="s">
        <v>115</v>
      </c>
      <c r="C208" s="16"/>
      <c r="D208" s="16"/>
      <c r="E208" s="16"/>
      <c r="F208" s="16">
        <f>SUM(F192:F207)</f>
        <v>777037.87</v>
      </c>
      <c r="G208" s="16"/>
      <c r="H208" s="16"/>
    </row>
    <row r="209" spans="1:8" x14ac:dyDescent="0.2">
      <c r="B209" s="1" t="s">
        <v>94</v>
      </c>
      <c r="C209" s="4"/>
      <c r="D209" s="4"/>
      <c r="E209" s="4"/>
      <c r="F209" s="4">
        <f>SUM(F191+F208)</f>
        <v>-902636.53999999992</v>
      </c>
      <c r="G209" s="4"/>
      <c r="H209" s="4"/>
    </row>
    <row r="211" spans="1:8" x14ac:dyDescent="0.2">
      <c r="A211" s="17"/>
      <c r="B211" s="9" t="s">
        <v>95</v>
      </c>
      <c r="C211" s="9" t="s">
        <v>96</v>
      </c>
      <c r="D211" s="9" t="s">
        <v>33</v>
      </c>
      <c r="E211" s="9" t="s">
        <v>97</v>
      </c>
      <c r="F211" s="9" t="s">
        <v>4</v>
      </c>
      <c r="G211" s="9" t="s">
        <v>5</v>
      </c>
      <c r="H211" s="9" t="s">
        <v>98</v>
      </c>
    </row>
    <row r="212" spans="1:8" x14ac:dyDescent="0.2">
      <c r="A212" s="2">
        <v>4000</v>
      </c>
      <c r="B212" s="1" t="s">
        <v>39</v>
      </c>
      <c r="C212" s="12"/>
      <c r="D212" s="10"/>
      <c r="E212" s="10"/>
      <c r="F212" s="4">
        <v>0</v>
      </c>
      <c r="G212" s="10"/>
      <c r="H212" s="10"/>
    </row>
    <row r="213" spans="1:8" x14ac:dyDescent="0.2">
      <c r="A213" s="2">
        <v>4031</v>
      </c>
      <c r="B213" s="1" t="s">
        <v>74</v>
      </c>
      <c r="C213" s="12"/>
      <c r="D213" s="10">
        <v>5301</v>
      </c>
      <c r="E213" s="10"/>
      <c r="F213" s="4">
        <v>0</v>
      </c>
      <c r="G213" s="10"/>
      <c r="H213" s="10"/>
    </row>
    <row r="214" spans="1:8" x14ac:dyDescent="0.2">
      <c r="A214" s="2">
        <v>4032</v>
      </c>
      <c r="B214" s="1" t="s">
        <v>75</v>
      </c>
      <c r="C214" s="12">
        <v>10000</v>
      </c>
      <c r="D214" s="10">
        <v>1400</v>
      </c>
      <c r="E214" s="10"/>
      <c r="F214" s="4">
        <v>9147</v>
      </c>
      <c r="G214" s="10">
        <v>10000</v>
      </c>
      <c r="H214" s="10"/>
    </row>
    <row r="215" spans="1:8" x14ac:dyDescent="0.2">
      <c r="A215" s="2">
        <v>4034</v>
      </c>
      <c r="B215" s="1" t="s">
        <v>76</v>
      </c>
      <c r="C215" s="12"/>
      <c r="D215" s="10"/>
      <c r="E215" s="10"/>
      <c r="F215" s="4">
        <v>1</v>
      </c>
      <c r="G215" s="10"/>
      <c r="H215" s="10"/>
    </row>
    <row r="216" spans="1:8" x14ac:dyDescent="0.2">
      <c r="A216" s="2">
        <v>4035</v>
      </c>
      <c r="B216" s="1" t="s">
        <v>42</v>
      </c>
      <c r="C216" s="12"/>
      <c r="D216" s="10">
        <v>70</v>
      </c>
      <c r="E216" s="10"/>
      <c r="F216" s="4">
        <v>272</v>
      </c>
      <c r="G216" s="10">
        <v>1000</v>
      </c>
      <c r="H216" s="10"/>
    </row>
    <row r="217" spans="1:8" x14ac:dyDescent="0.2">
      <c r="A217" s="2">
        <v>4037</v>
      </c>
      <c r="B217" s="1" t="s">
        <v>43</v>
      </c>
      <c r="C217" s="12"/>
      <c r="D217" s="10"/>
      <c r="E217" s="10"/>
      <c r="F217" s="4">
        <v>0</v>
      </c>
      <c r="G217" s="10"/>
      <c r="H217" s="10"/>
    </row>
    <row r="218" spans="1:8" x14ac:dyDescent="0.2">
      <c r="A218" s="2">
        <v>4039</v>
      </c>
      <c r="B218" s="1" t="s">
        <v>44</v>
      </c>
      <c r="C218" s="12">
        <v>100000</v>
      </c>
      <c r="D218" s="10">
        <v>22923.74</v>
      </c>
      <c r="E218" s="10"/>
      <c r="F218" s="4">
        <v>92105</v>
      </c>
      <c r="G218" s="10">
        <v>100000</v>
      </c>
      <c r="H218" s="10"/>
    </row>
    <row r="219" spans="1:8" x14ac:dyDescent="0.2">
      <c r="A219" s="2">
        <v>4042</v>
      </c>
      <c r="B219" s="1" t="s">
        <v>45</v>
      </c>
      <c r="C219" s="12"/>
      <c r="D219" s="10"/>
      <c r="E219" s="10"/>
      <c r="F219" s="4">
        <v>0</v>
      </c>
      <c r="G219" s="10"/>
      <c r="H219" s="10"/>
    </row>
    <row r="220" spans="1:8" x14ac:dyDescent="0.2">
      <c r="A220" s="2">
        <v>4070</v>
      </c>
      <c r="B220" s="1" t="s">
        <v>46</v>
      </c>
      <c r="C220" s="12"/>
      <c r="D220" s="10"/>
      <c r="E220" s="10"/>
      <c r="F220" s="4">
        <v>0</v>
      </c>
      <c r="G220" s="10"/>
      <c r="H220" s="10"/>
    </row>
    <row r="221" spans="1:8" x14ac:dyDescent="0.2">
      <c r="A221" s="2">
        <v>4071</v>
      </c>
      <c r="B221" s="1" t="s">
        <v>47</v>
      </c>
      <c r="C221" s="12"/>
      <c r="D221" s="10"/>
      <c r="E221" s="10"/>
      <c r="F221" s="4">
        <v>0</v>
      </c>
      <c r="G221" s="10"/>
      <c r="H221" s="10"/>
    </row>
    <row r="222" spans="1:8" x14ac:dyDescent="0.2">
      <c r="A222" s="1">
        <v>4072</v>
      </c>
      <c r="B222" s="1" t="s">
        <v>59</v>
      </c>
      <c r="C222" s="12">
        <v>1000</v>
      </c>
      <c r="D222" s="10">
        <v>2718.75</v>
      </c>
      <c r="E222" s="10"/>
      <c r="F222" s="5">
        <v>454</v>
      </c>
      <c r="G222" s="10">
        <v>1000</v>
      </c>
      <c r="H222" s="10"/>
    </row>
    <row r="223" spans="1:8" x14ac:dyDescent="0.2">
      <c r="A223" s="2">
        <v>4310</v>
      </c>
      <c r="B223" s="1" t="s">
        <v>48</v>
      </c>
      <c r="C223" s="12"/>
      <c r="D223" s="10"/>
      <c r="E223" s="10"/>
      <c r="F223" s="4">
        <v>0</v>
      </c>
      <c r="G223" s="10"/>
      <c r="H223" s="10"/>
    </row>
    <row r="224" spans="1:8" x14ac:dyDescent="0.2">
      <c r="A224" s="2">
        <v>4315</v>
      </c>
      <c r="B224" s="1" t="s">
        <v>60</v>
      </c>
      <c r="C224" s="4">
        <v>5000</v>
      </c>
      <c r="D224" s="4">
        <v>7299.6</v>
      </c>
      <c r="E224" s="4"/>
      <c r="F224" s="4">
        <v>0</v>
      </c>
      <c r="G224" s="4"/>
      <c r="H224" s="4"/>
    </row>
    <row r="225" spans="1:8" x14ac:dyDescent="0.2">
      <c r="A225" s="2">
        <v>4351</v>
      </c>
      <c r="B225" s="18" t="s">
        <v>61</v>
      </c>
      <c r="C225" s="4"/>
      <c r="D225" s="4"/>
      <c r="E225" s="4"/>
      <c r="F225" s="4">
        <v>0</v>
      </c>
      <c r="G225" s="4"/>
      <c r="H225" s="4"/>
    </row>
    <row r="226" spans="1:8" x14ac:dyDescent="0.2">
      <c r="A226" s="1">
        <v>6420</v>
      </c>
      <c r="B226" s="1" t="s">
        <v>99</v>
      </c>
      <c r="C226" s="4">
        <v>5000</v>
      </c>
      <c r="D226" s="4">
        <v>3267.71</v>
      </c>
      <c r="E226" s="4"/>
      <c r="F226" s="5">
        <v>4955</v>
      </c>
      <c r="G226" s="4">
        <v>5000</v>
      </c>
      <c r="H226" s="4"/>
    </row>
    <row r="227" spans="1:8" x14ac:dyDescent="0.2">
      <c r="A227" s="1">
        <v>6490</v>
      </c>
      <c r="B227" s="1" t="s">
        <v>100</v>
      </c>
      <c r="C227" s="4">
        <v>1500</v>
      </c>
      <c r="D227" s="4">
        <v>1061.44</v>
      </c>
      <c r="E227" s="4"/>
      <c r="F227" s="5">
        <v>0</v>
      </c>
      <c r="G227" s="4"/>
      <c r="H227" s="4"/>
    </row>
    <row r="228" spans="1:8" x14ac:dyDescent="0.2">
      <c r="A228" s="1">
        <v>6705</v>
      </c>
      <c r="B228" s="1" t="s">
        <v>101</v>
      </c>
      <c r="C228" s="4">
        <v>50000</v>
      </c>
      <c r="D228" s="4">
        <v>71177.91</v>
      </c>
      <c r="E228" s="4"/>
      <c r="F228" s="5">
        <v>93133</v>
      </c>
      <c r="G228" s="4">
        <v>30000</v>
      </c>
      <c r="H228" s="4"/>
    </row>
    <row r="229" spans="1:8" x14ac:dyDescent="0.2">
      <c r="A229" s="1">
        <v>6810</v>
      </c>
      <c r="B229" s="1" t="s">
        <v>102</v>
      </c>
      <c r="C229" s="4">
        <v>2500</v>
      </c>
      <c r="D229" s="4">
        <v>2435.42</v>
      </c>
      <c r="E229" s="4"/>
      <c r="F229" s="5">
        <v>522</v>
      </c>
      <c r="G229" s="4">
        <v>1000</v>
      </c>
      <c r="H229" s="4"/>
    </row>
    <row r="230" spans="1:8" x14ac:dyDescent="0.2">
      <c r="A230" s="2">
        <v>7140</v>
      </c>
      <c r="B230" s="1" t="s">
        <v>78</v>
      </c>
      <c r="C230" s="4">
        <v>0</v>
      </c>
      <c r="D230" s="4">
        <v>4200</v>
      </c>
      <c r="E230" s="4"/>
      <c r="F230" s="4">
        <v>0</v>
      </c>
      <c r="G230" s="4"/>
      <c r="H230" s="4"/>
    </row>
    <row r="231" spans="1:8" x14ac:dyDescent="0.2">
      <c r="A231" s="1">
        <v>7500</v>
      </c>
      <c r="B231" s="1" t="s">
        <v>103</v>
      </c>
      <c r="C231" s="4">
        <v>3000</v>
      </c>
      <c r="D231" s="4">
        <v>2166.64</v>
      </c>
      <c r="E231" s="4"/>
      <c r="F231" s="5">
        <v>2929</v>
      </c>
      <c r="G231" s="4">
        <v>3000</v>
      </c>
      <c r="H231" s="4"/>
    </row>
    <row r="232" spans="1:8" x14ac:dyDescent="0.2">
      <c r="A232" s="1">
        <v>7770</v>
      </c>
      <c r="B232" s="1" t="s">
        <v>104</v>
      </c>
      <c r="C232" s="4">
        <v>13000</v>
      </c>
      <c r="D232" s="4">
        <v>12714.06</v>
      </c>
      <c r="E232" s="4"/>
      <c r="F232" s="5">
        <v>10121</v>
      </c>
      <c r="G232" s="4">
        <v>11000</v>
      </c>
      <c r="H232" s="4"/>
    </row>
    <row r="233" spans="1:8" x14ac:dyDescent="0.2">
      <c r="A233" s="2">
        <v>8151</v>
      </c>
      <c r="B233" s="1" t="s">
        <v>68</v>
      </c>
      <c r="C233" s="4"/>
      <c r="D233" s="4"/>
      <c r="E233" s="4"/>
      <c r="F233" s="5">
        <v>0</v>
      </c>
      <c r="G233" s="4"/>
      <c r="H233" s="4"/>
    </row>
    <row r="234" spans="1:8" x14ac:dyDescent="0.2">
      <c r="A234" s="2"/>
      <c r="B234" s="1" t="s">
        <v>105</v>
      </c>
      <c r="C234" s="4">
        <v>100000</v>
      </c>
      <c r="D234" s="4"/>
      <c r="E234" s="4"/>
      <c r="F234" s="5"/>
      <c r="G234" s="4"/>
      <c r="H234" s="4"/>
    </row>
    <row r="235" spans="1:8" x14ac:dyDescent="0.2">
      <c r="A235" s="9"/>
      <c r="B235" s="9" t="s">
        <v>106</v>
      </c>
      <c r="C235" s="11">
        <f>SUM(C212:C234)</f>
        <v>291000</v>
      </c>
      <c r="D235" s="11">
        <f>SUM(D212:D233)</f>
        <v>136736.27000000002</v>
      </c>
      <c r="E235" s="11"/>
      <c r="F235" s="11">
        <f>SUM(F212:F233)</f>
        <v>213639</v>
      </c>
      <c r="G235" s="11"/>
      <c r="H235" s="11"/>
    </row>
    <row r="236" spans="1:8" x14ac:dyDescent="0.2">
      <c r="C236" s="4"/>
      <c r="D236" s="4"/>
      <c r="E236" s="4"/>
      <c r="F236" s="4"/>
      <c r="G236" s="4"/>
      <c r="H236" s="4"/>
    </row>
    <row r="237" spans="1:8" x14ac:dyDescent="0.2">
      <c r="B237" s="1" t="s">
        <v>107</v>
      </c>
      <c r="C237" s="4">
        <f>C54+C80+C105+C125+C144+C164+C235+C183</f>
        <v>1826000</v>
      </c>
      <c r="D237" s="4"/>
      <c r="E237" s="4"/>
      <c r="F237" s="4"/>
      <c r="G237" s="4"/>
      <c r="H237" s="4"/>
    </row>
    <row r="238" spans="1:8" x14ac:dyDescent="0.2">
      <c r="B238" s="1" t="s">
        <v>108</v>
      </c>
      <c r="C238" s="4">
        <f>C30</f>
        <v>1738000</v>
      </c>
      <c r="D238" s="4"/>
      <c r="E238" s="4"/>
      <c r="F238" s="4"/>
      <c r="G238" s="4"/>
      <c r="H238" s="4"/>
    </row>
    <row r="241" spans="1:8" x14ac:dyDescent="0.2">
      <c r="A241" s="19"/>
      <c r="B241" s="19" t="s">
        <v>109</v>
      </c>
      <c r="C241" s="19">
        <f>C238-C237</f>
        <v>-88000</v>
      </c>
      <c r="D241" s="19"/>
      <c r="E241" s="19"/>
      <c r="H241" s="19">
        <v>70000</v>
      </c>
    </row>
    <row r="242" spans="1:8" x14ac:dyDescent="0.2">
      <c r="A242" s="20"/>
      <c r="B242" s="20"/>
      <c r="C242" s="20"/>
      <c r="D242" s="20"/>
      <c r="E242" s="20"/>
      <c r="F242" s="20"/>
      <c r="G242" s="20"/>
      <c r="H242" s="20"/>
    </row>
    <row r="243" spans="1:8" x14ac:dyDescent="0.2">
      <c r="A243" s="20"/>
      <c r="B243" s="20"/>
      <c r="C243" s="20"/>
      <c r="D243" s="20"/>
      <c r="E243" s="20"/>
      <c r="F243" s="20"/>
      <c r="G243" s="20"/>
      <c r="H243" s="20"/>
    </row>
    <row r="244" spans="1:8" x14ac:dyDescent="0.2">
      <c r="A244" s="20"/>
      <c r="B244" s="21"/>
      <c r="C244" s="21"/>
      <c r="D244" s="21"/>
      <c r="E244" s="21"/>
      <c r="F244" s="21"/>
      <c r="G244" s="21"/>
      <c r="H244" s="20"/>
    </row>
    <row r="245" spans="1:8" x14ac:dyDescent="0.2">
      <c r="A245" s="20"/>
      <c r="B245" s="20"/>
      <c r="C245" s="20"/>
      <c r="D245" s="20"/>
      <c r="E245" s="20"/>
      <c r="F245" s="20"/>
      <c r="G245" s="20"/>
      <c r="H245" s="20"/>
    </row>
    <row r="246" spans="1:8" x14ac:dyDescent="0.2">
      <c r="A246" s="20"/>
      <c r="B246" s="20"/>
      <c r="C246" s="20"/>
      <c r="D246" s="20"/>
      <c r="E246" s="20"/>
      <c r="F246" s="20"/>
      <c r="G246" s="20"/>
      <c r="H246" s="20"/>
    </row>
    <row r="247" spans="1:8" x14ac:dyDescent="0.2">
      <c r="A247" s="20"/>
      <c r="B247" s="20"/>
      <c r="C247" s="20"/>
      <c r="D247" s="20"/>
      <c r="E247" s="20"/>
      <c r="F247" s="20"/>
      <c r="G247" s="20"/>
      <c r="H247" s="20"/>
    </row>
    <row r="248" spans="1:8" x14ac:dyDescent="0.2">
      <c r="A248" s="20"/>
      <c r="B248" s="20"/>
      <c r="C248" s="20"/>
      <c r="D248" s="20"/>
      <c r="E248" s="20"/>
      <c r="F248" s="20"/>
      <c r="G248" s="20"/>
      <c r="H248" s="20"/>
    </row>
    <row r="249" spans="1:8" x14ac:dyDescent="0.2">
      <c r="A249" s="20"/>
      <c r="B249" s="20"/>
      <c r="C249" s="20"/>
      <c r="D249" s="20"/>
      <c r="E249" s="20"/>
      <c r="F249" s="20"/>
      <c r="G249" s="20"/>
      <c r="H249" s="20"/>
    </row>
    <row r="250" spans="1:8" x14ac:dyDescent="0.2">
      <c r="A250" s="20"/>
      <c r="B250" s="20"/>
      <c r="C250" s="20"/>
      <c r="D250" s="20"/>
      <c r="E250" s="20"/>
      <c r="F250" s="20"/>
      <c r="G250" s="20"/>
      <c r="H250" s="20"/>
    </row>
    <row r="251" spans="1:8" x14ac:dyDescent="0.2">
      <c r="A251" s="20"/>
      <c r="B251" s="20"/>
      <c r="C251" s="20"/>
      <c r="D251" s="20"/>
      <c r="E251" s="20"/>
      <c r="F251" s="20"/>
      <c r="G251" s="20"/>
      <c r="H251" s="20"/>
    </row>
    <row r="252" spans="1:8" x14ac:dyDescent="0.2">
      <c r="A252" s="20"/>
      <c r="B252" s="20"/>
      <c r="C252" s="20"/>
      <c r="D252" s="20"/>
      <c r="E252" s="20"/>
      <c r="F252" s="20"/>
      <c r="G252" s="20"/>
      <c r="H252" s="20"/>
    </row>
    <row r="253" spans="1:8" x14ac:dyDescent="0.2">
      <c r="A253" s="20"/>
      <c r="B253" s="20"/>
      <c r="C253" s="20"/>
      <c r="D253" s="20"/>
      <c r="E253" s="20"/>
      <c r="F253" s="20"/>
      <c r="G253" s="20"/>
      <c r="H253" s="20"/>
    </row>
    <row r="254" spans="1:8" x14ac:dyDescent="0.2">
      <c r="A254" s="20"/>
      <c r="B254" s="20"/>
      <c r="C254" s="20"/>
      <c r="D254" s="20"/>
      <c r="E254" s="20"/>
      <c r="F254" s="20"/>
      <c r="G254" s="20"/>
      <c r="H254" s="20"/>
    </row>
    <row r="255" spans="1:8" x14ac:dyDescent="0.2">
      <c r="A255" s="20"/>
      <c r="B255" s="20"/>
      <c r="C255" s="20"/>
      <c r="D255" s="20"/>
      <c r="E255" s="20"/>
      <c r="F255" s="20"/>
      <c r="G255" s="20"/>
      <c r="H255" s="20"/>
    </row>
    <row r="256" spans="1:8" x14ac:dyDescent="0.2">
      <c r="A256" s="20"/>
      <c r="B256" s="20"/>
      <c r="C256" s="20"/>
      <c r="D256" s="20"/>
      <c r="E256" s="20"/>
      <c r="F256" s="20"/>
      <c r="G256" s="20"/>
      <c r="H256" s="20"/>
    </row>
    <row r="257" spans="1:8" x14ac:dyDescent="0.2">
      <c r="A257" s="20"/>
      <c r="B257" s="20"/>
      <c r="C257" s="20"/>
      <c r="D257" s="20"/>
      <c r="E257" s="20"/>
      <c r="F257" s="20"/>
      <c r="G257" s="20"/>
      <c r="H257" s="20"/>
    </row>
    <row r="258" spans="1:8" x14ac:dyDescent="0.2">
      <c r="A258" s="20"/>
      <c r="B258" s="20"/>
      <c r="C258" s="20"/>
      <c r="D258" s="20"/>
      <c r="E258" s="20"/>
      <c r="F258" s="20"/>
      <c r="G258" s="20"/>
      <c r="H258" s="20"/>
    </row>
    <row r="259" spans="1:8" x14ac:dyDescent="0.2">
      <c r="A259" s="20"/>
      <c r="B259" s="20"/>
      <c r="C259" s="20"/>
      <c r="D259" s="20"/>
      <c r="E259" s="20"/>
      <c r="F259" s="20"/>
      <c r="G259" s="20"/>
      <c r="H259" s="20"/>
    </row>
    <row r="260" spans="1:8" x14ac:dyDescent="0.2">
      <c r="A260" s="20"/>
      <c r="B260" s="20"/>
      <c r="C260" s="20"/>
      <c r="D260" s="20"/>
      <c r="E260" s="20"/>
      <c r="F260" s="20"/>
      <c r="G260" s="20"/>
      <c r="H260" s="20"/>
    </row>
    <row r="261" spans="1:8" x14ac:dyDescent="0.2">
      <c r="A261" s="20"/>
      <c r="B261" s="20"/>
      <c r="C261" s="20"/>
      <c r="D261" s="20"/>
      <c r="E261" s="20"/>
      <c r="F261" s="20"/>
      <c r="G261" s="20"/>
      <c r="H261" s="20"/>
    </row>
    <row r="262" spans="1:8" x14ac:dyDescent="0.2">
      <c r="A262" s="20"/>
      <c r="B262" s="20"/>
      <c r="C262" s="20"/>
      <c r="D262" s="20"/>
      <c r="E262" s="20"/>
      <c r="F262" s="20"/>
      <c r="G262" s="20"/>
      <c r="H262" s="20"/>
    </row>
    <row r="263" spans="1:8" x14ac:dyDescent="0.2">
      <c r="A263" s="20"/>
      <c r="B263" s="20"/>
      <c r="C263" s="20"/>
      <c r="D263" s="20"/>
      <c r="E263" s="20"/>
      <c r="F263" s="20"/>
      <c r="G263" s="20"/>
      <c r="H263" s="20"/>
    </row>
    <row r="264" spans="1:8" x14ac:dyDescent="0.2">
      <c r="A264" s="20"/>
      <c r="B264" s="20"/>
      <c r="C264" s="20"/>
      <c r="D264" s="20"/>
      <c r="E264" s="20"/>
      <c r="F264" s="20"/>
      <c r="G264" s="20"/>
      <c r="H264" s="20"/>
    </row>
    <row r="265" spans="1:8" x14ac:dyDescent="0.2">
      <c r="A265" s="20"/>
      <c r="B265" s="20"/>
      <c r="C265" s="20"/>
      <c r="D265" s="20"/>
      <c r="E265" s="20"/>
      <c r="F265" s="20"/>
      <c r="G265" s="20"/>
      <c r="H265" s="20"/>
    </row>
    <row r="266" spans="1:8" x14ac:dyDescent="0.2">
      <c r="A266" s="20"/>
      <c r="B266" s="20"/>
      <c r="C266" s="20"/>
      <c r="D266" s="20"/>
      <c r="E266" s="20"/>
      <c r="F266" s="20"/>
      <c r="G266" s="20"/>
      <c r="H266" s="20"/>
    </row>
    <row r="267" spans="1:8" x14ac:dyDescent="0.2">
      <c r="A267" s="21"/>
      <c r="B267" s="21"/>
      <c r="C267" s="21"/>
      <c r="D267" s="21"/>
      <c r="E267" s="21"/>
      <c r="F267" s="21"/>
      <c r="G267" s="21"/>
      <c r="H267" s="21"/>
    </row>
    <row r="268" spans="1:8" x14ac:dyDescent="0.2">
      <c r="A268" s="20"/>
      <c r="B268" s="20"/>
      <c r="C268" s="20"/>
      <c r="D268" s="20"/>
      <c r="E268" s="20"/>
      <c r="F268" s="20"/>
      <c r="G268" s="20"/>
      <c r="H268" s="20"/>
    </row>
    <row r="269" spans="1:8" x14ac:dyDescent="0.2">
      <c r="A269" s="20"/>
      <c r="B269" s="20"/>
      <c r="C269" s="20"/>
      <c r="D269" s="20"/>
      <c r="E269" s="20"/>
      <c r="F269" s="20"/>
      <c r="G269" s="20"/>
      <c r="H269" s="20"/>
    </row>
  </sheetData>
  <mergeCells count="1">
    <mergeCell ref="A5:B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18DBBFAA26094D93164E76D6E70EA7" ma:contentTypeVersion="10" ma:contentTypeDescription="Create a new document." ma:contentTypeScope="" ma:versionID="59ce8b539dbe100a3ffd32bf31a35c35">
  <xsd:schema xmlns:xsd="http://www.w3.org/2001/XMLSchema" xmlns:xs="http://www.w3.org/2001/XMLSchema" xmlns:p="http://schemas.microsoft.com/office/2006/metadata/properties" xmlns:ns2="59461b57-8860-44d4-bddf-45d7e00db34d" xmlns:ns3="899162b6-99d9-4c86-89a1-640cb2c8b6fb" targetNamespace="http://schemas.microsoft.com/office/2006/metadata/properties" ma:root="true" ma:fieldsID="d0028f3820e591b1278af323705c2eb0" ns2:_="" ns3:_="">
    <xsd:import namespace="59461b57-8860-44d4-bddf-45d7e00db34d"/>
    <xsd:import namespace="899162b6-99d9-4c86-89a1-640cb2c8b6f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61b57-8860-44d4-bddf-45d7e00db34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162b6-99d9-4c86-89a1-640cb2c8b6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14FC9A-7CF2-4672-B6C4-0479110A60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61b57-8860-44d4-bddf-45d7e00db34d"/>
    <ds:schemaRef ds:uri="899162b6-99d9-4c86-89a1-640cb2c8b6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BF33FE-EFB9-4A72-89CF-13D4254D20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0F64AE-837B-4CC4-8410-BCC8AE64AE7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Jarle Midtsveen</dc:creator>
  <cp:lastModifiedBy>Jarle Midtsveen</cp:lastModifiedBy>
  <dcterms:created xsi:type="dcterms:W3CDTF">2021-03-18T21:34:10Z</dcterms:created>
  <dcterms:modified xsi:type="dcterms:W3CDTF">2021-03-23T17:32:57Z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0x0101007218DBBFAA26094D93164E76D6E70EA7</vt:lpwstr>
  </property>
</Properties>
</file>